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UZIV\VZAK\HOJG\1_Akce 2016\Rekonstrukce bytů II.NP Hl. náměstí 33\VŘ na zhotovitele-realizace\PD_Hlavní náměstí 33\"/>
    </mc:Choice>
  </mc:AlternateContent>
  <bookViews>
    <workbookView xWindow="360" yWindow="315" windowWidth="28395" windowHeight="1252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Rekapitulace!$G$33</definedName>
    <definedName name="Dodavka0">Položky!#REF!</definedName>
    <definedName name="HSV">Rekapitulace!$E$33</definedName>
    <definedName name="HSV0">Položky!#REF!</definedName>
    <definedName name="HZS">Rekapitulace!$I$33</definedName>
    <definedName name="HZS0">Položky!#REF!</definedName>
    <definedName name="JKSO">'Krycí list'!$G$2</definedName>
    <definedName name="MJ">'Krycí list'!$G$5</definedName>
    <definedName name="Mont">Rekapitulace!$H$33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Položky!$A$1:$G$334</definedName>
    <definedName name="_xlnm.Print_Area" localSheetId="1">Rekapitulace!$A$1:$I$39</definedName>
    <definedName name="PocetMJ">'Krycí list'!$G$6</definedName>
    <definedName name="Poznamka">'Krycí list'!$B$37</definedName>
    <definedName name="Projektant">'Krycí list'!$C$8</definedName>
    <definedName name="PSV">Rekapitulace!$F$33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Rekapitulace!$H$39</definedName>
    <definedName name="VRNKc">Rekapitulace!$E$38</definedName>
    <definedName name="VRNnazev">Rekapitulace!$A$38</definedName>
    <definedName name="VRNproc">Rekapitulace!$F$38</definedName>
    <definedName name="VRNzakl">Rekapitulace!$G$38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BE333" i="3" l="1"/>
  <c r="BC333" i="3"/>
  <c r="BB333" i="3"/>
  <c r="BA333" i="3"/>
  <c r="G333" i="3"/>
  <c r="BD333" i="3" s="1"/>
  <c r="BE332" i="3"/>
  <c r="BE334" i="3" s="1"/>
  <c r="I32" i="2" s="1"/>
  <c r="BC332" i="3"/>
  <c r="BC334" i="3" s="1"/>
  <c r="G32" i="2" s="1"/>
  <c r="BB332" i="3"/>
  <c r="BB334" i="3" s="1"/>
  <c r="F32" i="2" s="1"/>
  <c r="BA332" i="3"/>
  <c r="G332" i="3"/>
  <c r="BD332" i="3" s="1"/>
  <c r="B32" i="2"/>
  <c r="A32" i="2"/>
  <c r="BA334" i="3"/>
  <c r="E32" i="2" s="1"/>
  <c r="C334" i="3"/>
  <c r="BE329" i="3"/>
  <c r="BD329" i="3"/>
  <c r="BC329" i="3"/>
  <c r="BB329" i="3"/>
  <c r="G329" i="3"/>
  <c r="BA329" i="3" s="1"/>
  <c r="BE328" i="3"/>
  <c r="BD328" i="3"/>
  <c r="BC328" i="3"/>
  <c r="BB328" i="3"/>
  <c r="G328" i="3"/>
  <c r="BA328" i="3" s="1"/>
  <c r="BE327" i="3"/>
  <c r="BD327" i="3"/>
  <c r="BC327" i="3"/>
  <c r="BB327" i="3"/>
  <c r="G327" i="3"/>
  <c r="BA327" i="3" s="1"/>
  <c r="BE326" i="3"/>
  <c r="BD326" i="3"/>
  <c r="BC326" i="3"/>
  <c r="BB326" i="3"/>
  <c r="G326" i="3"/>
  <c r="BA326" i="3" s="1"/>
  <c r="BE325" i="3"/>
  <c r="BD325" i="3"/>
  <c r="BC325" i="3"/>
  <c r="BB325" i="3"/>
  <c r="G325" i="3"/>
  <c r="BA325" i="3" s="1"/>
  <c r="BE324" i="3"/>
  <c r="BD324" i="3"/>
  <c r="BC324" i="3"/>
  <c r="BB324" i="3"/>
  <c r="G324" i="3"/>
  <c r="BA324" i="3" s="1"/>
  <c r="BE323" i="3"/>
  <c r="BD323" i="3"/>
  <c r="BC323" i="3"/>
  <c r="BB323" i="3"/>
  <c r="G323" i="3"/>
  <c r="BA323" i="3" s="1"/>
  <c r="BE322" i="3"/>
  <c r="BD322" i="3"/>
  <c r="BC322" i="3"/>
  <c r="BB322" i="3"/>
  <c r="G322" i="3"/>
  <c r="BA322" i="3" s="1"/>
  <c r="BE321" i="3"/>
  <c r="BD321" i="3"/>
  <c r="BC321" i="3"/>
  <c r="BB321" i="3"/>
  <c r="G321" i="3"/>
  <c r="BA321" i="3" s="1"/>
  <c r="BE320" i="3"/>
  <c r="BD320" i="3"/>
  <c r="BC320" i="3"/>
  <c r="BB320" i="3"/>
  <c r="G320" i="3"/>
  <c r="BA320" i="3" s="1"/>
  <c r="BE319" i="3"/>
  <c r="BD319" i="3"/>
  <c r="BC319" i="3"/>
  <c r="BB319" i="3"/>
  <c r="G319" i="3"/>
  <c r="BA319" i="3" s="1"/>
  <c r="BE318" i="3"/>
  <c r="BD318" i="3"/>
  <c r="BC318" i="3"/>
  <c r="BB318" i="3"/>
  <c r="G318" i="3"/>
  <c r="BA318" i="3" s="1"/>
  <c r="BE317" i="3"/>
  <c r="BD317" i="3"/>
  <c r="BC317" i="3"/>
  <c r="BB317" i="3"/>
  <c r="G317" i="3"/>
  <c r="BA317" i="3" s="1"/>
  <c r="BE316" i="3"/>
  <c r="BD316" i="3"/>
  <c r="BC316" i="3"/>
  <c r="BB316" i="3"/>
  <c r="G316" i="3"/>
  <c r="BA316" i="3" s="1"/>
  <c r="BE315" i="3"/>
  <c r="BD315" i="3"/>
  <c r="BC315" i="3"/>
  <c r="BB315" i="3"/>
  <c r="G315" i="3"/>
  <c r="BA315" i="3" s="1"/>
  <c r="BE314" i="3"/>
  <c r="BD314" i="3"/>
  <c r="BC314" i="3"/>
  <c r="BB314" i="3"/>
  <c r="G314" i="3"/>
  <c r="BA314" i="3" s="1"/>
  <c r="BE313" i="3"/>
  <c r="BD313" i="3"/>
  <c r="BC313" i="3"/>
  <c r="BB313" i="3"/>
  <c r="G313" i="3"/>
  <c r="BA313" i="3" s="1"/>
  <c r="BE312" i="3"/>
  <c r="BD312" i="3"/>
  <c r="BC312" i="3"/>
  <c r="BB312" i="3"/>
  <c r="G312" i="3"/>
  <c r="BA312" i="3" s="1"/>
  <c r="BE311" i="3"/>
  <c r="BD311" i="3"/>
  <c r="BC311" i="3"/>
  <c r="BB311" i="3"/>
  <c r="G311" i="3"/>
  <c r="BA311" i="3" s="1"/>
  <c r="BE310" i="3"/>
  <c r="BD310" i="3"/>
  <c r="BC310" i="3"/>
  <c r="BB310" i="3"/>
  <c r="G310" i="3"/>
  <c r="BA310" i="3" s="1"/>
  <c r="BE309" i="3"/>
  <c r="BD309" i="3"/>
  <c r="BC309" i="3"/>
  <c r="BB309" i="3"/>
  <c r="G309" i="3"/>
  <c r="BA309" i="3" s="1"/>
  <c r="BE308" i="3"/>
  <c r="BD308" i="3"/>
  <c r="BC308" i="3"/>
  <c r="BB308" i="3"/>
  <c r="G308" i="3"/>
  <c r="BA308" i="3" s="1"/>
  <c r="BE307" i="3"/>
  <c r="BD307" i="3"/>
  <c r="BC307" i="3"/>
  <c r="BB307" i="3"/>
  <c r="G307" i="3"/>
  <c r="BA307" i="3" s="1"/>
  <c r="BE306" i="3"/>
  <c r="BD306" i="3"/>
  <c r="BC306" i="3"/>
  <c r="BB306" i="3"/>
  <c r="G306" i="3"/>
  <c r="BA306" i="3" s="1"/>
  <c r="BE305" i="3"/>
  <c r="BD305" i="3"/>
  <c r="BC305" i="3"/>
  <c r="BB305" i="3"/>
  <c r="G305" i="3"/>
  <c r="BA305" i="3" s="1"/>
  <c r="BE304" i="3"/>
  <c r="BD304" i="3"/>
  <c r="BC304" i="3"/>
  <c r="BB304" i="3"/>
  <c r="G304" i="3"/>
  <c r="BA304" i="3" s="1"/>
  <c r="BE303" i="3"/>
  <c r="BD303" i="3"/>
  <c r="BC303" i="3"/>
  <c r="BB303" i="3"/>
  <c r="G303" i="3"/>
  <c r="BA303" i="3" s="1"/>
  <c r="BE302" i="3"/>
  <c r="BD302" i="3"/>
  <c r="BC302" i="3"/>
  <c r="BB302" i="3"/>
  <c r="G302" i="3"/>
  <c r="BA302" i="3" s="1"/>
  <c r="BE301" i="3"/>
  <c r="BD301" i="3"/>
  <c r="BC301" i="3"/>
  <c r="BB301" i="3"/>
  <c r="G301" i="3"/>
  <c r="BA301" i="3" s="1"/>
  <c r="BE300" i="3"/>
  <c r="BD300" i="3"/>
  <c r="BC300" i="3"/>
  <c r="BB300" i="3"/>
  <c r="G300" i="3"/>
  <c r="BA300" i="3" s="1"/>
  <c r="BE299" i="3"/>
  <c r="BD299" i="3"/>
  <c r="BC299" i="3"/>
  <c r="BB299" i="3"/>
  <c r="G299" i="3"/>
  <c r="BA299" i="3" s="1"/>
  <c r="BE298" i="3"/>
  <c r="BD298" i="3"/>
  <c r="BC298" i="3"/>
  <c r="BB298" i="3"/>
  <c r="G298" i="3"/>
  <c r="BA298" i="3" s="1"/>
  <c r="BE297" i="3"/>
  <c r="BD297" i="3"/>
  <c r="BC297" i="3"/>
  <c r="BB297" i="3"/>
  <c r="G297" i="3"/>
  <c r="BA297" i="3" s="1"/>
  <c r="BE296" i="3"/>
  <c r="BD296" i="3"/>
  <c r="BC296" i="3"/>
  <c r="BB296" i="3"/>
  <c r="G296" i="3"/>
  <c r="BA296" i="3" s="1"/>
  <c r="BE295" i="3"/>
  <c r="BD295" i="3"/>
  <c r="BC295" i="3"/>
  <c r="BB295" i="3"/>
  <c r="G295" i="3"/>
  <c r="BA295" i="3" s="1"/>
  <c r="BE294" i="3"/>
  <c r="BD294" i="3"/>
  <c r="BC294" i="3"/>
  <c r="BB294" i="3"/>
  <c r="G294" i="3"/>
  <c r="BA294" i="3" s="1"/>
  <c r="BE293" i="3"/>
  <c r="BD293" i="3"/>
  <c r="BC293" i="3"/>
  <c r="BB293" i="3"/>
  <c r="G293" i="3"/>
  <c r="BA293" i="3" s="1"/>
  <c r="BE292" i="3"/>
  <c r="BD292" i="3"/>
  <c r="BC292" i="3"/>
  <c r="BB292" i="3"/>
  <c r="G292" i="3"/>
  <c r="BA292" i="3" s="1"/>
  <c r="BE291" i="3"/>
  <c r="BD291" i="3"/>
  <c r="BC291" i="3"/>
  <c r="BB291" i="3"/>
  <c r="G291" i="3"/>
  <c r="BA291" i="3" s="1"/>
  <c r="BE290" i="3"/>
  <c r="BD290" i="3"/>
  <c r="BC290" i="3"/>
  <c r="BB290" i="3"/>
  <c r="G290" i="3"/>
  <c r="BA290" i="3" s="1"/>
  <c r="BE289" i="3"/>
  <c r="BD289" i="3"/>
  <c r="BC289" i="3"/>
  <c r="BB289" i="3"/>
  <c r="G289" i="3"/>
  <c r="BA289" i="3" s="1"/>
  <c r="BE288" i="3"/>
  <c r="BD288" i="3"/>
  <c r="BC288" i="3"/>
  <c r="BB288" i="3"/>
  <c r="G288" i="3"/>
  <c r="BA288" i="3" s="1"/>
  <c r="BE287" i="3"/>
  <c r="BD287" i="3"/>
  <c r="BC287" i="3"/>
  <c r="BB287" i="3"/>
  <c r="G287" i="3"/>
  <c r="BA287" i="3" s="1"/>
  <c r="BE286" i="3"/>
  <c r="BD286" i="3"/>
  <c r="BC286" i="3"/>
  <c r="BB286" i="3"/>
  <c r="G286" i="3"/>
  <c r="BA286" i="3" s="1"/>
  <c r="BE285" i="3"/>
  <c r="BD285" i="3"/>
  <c r="BC285" i="3"/>
  <c r="BB285" i="3"/>
  <c r="G285" i="3"/>
  <c r="BA285" i="3" s="1"/>
  <c r="BE284" i="3"/>
  <c r="BD284" i="3"/>
  <c r="BC284" i="3"/>
  <c r="BB284" i="3"/>
  <c r="G284" i="3"/>
  <c r="BA284" i="3" s="1"/>
  <c r="BE283" i="3"/>
  <c r="BD283" i="3"/>
  <c r="BC283" i="3"/>
  <c r="BB283" i="3"/>
  <c r="G283" i="3"/>
  <c r="BA283" i="3" s="1"/>
  <c r="BE282" i="3"/>
  <c r="BD282" i="3"/>
  <c r="BC282" i="3"/>
  <c r="BB282" i="3"/>
  <c r="G282" i="3"/>
  <c r="BA282" i="3" s="1"/>
  <c r="BE281" i="3"/>
  <c r="BD281" i="3"/>
  <c r="BC281" i="3"/>
  <c r="BB281" i="3"/>
  <c r="G281" i="3"/>
  <c r="BA281" i="3" s="1"/>
  <c r="BE280" i="3"/>
  <c r="BD280" i="3"/>
  <c r="BC280" i="3"/>
  <c r="BB280" i="3"/>
  <c r="G280" i="3"/>
  <c r="BA280" i="3" s="1"/>
  <c r="BE279" i="3"/>
  <c r="BD279" i="3"/>
  <c r="BC279" i="3"/>
  <c r="BB279" i="3"/>
  <c r="G279" i="3"/>
  <c r="BA279" i="3" s="1"/>
  <c r="BE278" i="3"/>
  <c r="BD278" i="3"/>
  <c r="BC278" i="3"/>
  <c r="BB278" i="3"/>
  <c r="G278" i="3"/>
  <c r="BA278" i="3" s="1"/>
  <c r="BE277" i="3"/>
  <c r="BE330" i="3" s="1"/>
  <c r="I31" i="2" s="1"/>
  <c r="BD277" i="3"/>
  <c r="BC277" i="3"/>
  <c r="BB277" i="3"/>
  <c r="G277" i="3"/>
  <c r="BA277" i="3" s="1"/>
  <c r="BE276" i="3"/>
  <c r="BD276" i="3"/>
  <c r="BD330" i="3" s="1"/>
  <c r="H31" i="2" s="1"/>
  <c r="BC276" i="3"/>
  <c r="BC330" i="3" s="1"/>
  <c r="G31" i="2" s="1"/>
  <c r="BB276" i="3"/>
  <c r="BB330" i="3" s="1"/>
  <c r="F31" i="2" s="1"/>
  <c r="BA276" i="3"/>
  <c r="G276" i="3"/>
  <c r="B31" i="2"/>
  <c r="A31" i="2"/>
  <c r="G330" i="3"/>
  <c r="C330" i="3"/>
  <c r="BE273" i="3"/>
  <c r="BE274" i="3" s="1"/>
  <c r="I30" i="2" s="1"/>
  <c r="BD273" i="3"/>
  <c r="BD274" i="3" s="1"/>
  <c r="H30" i="2" s="1"/>
  <c r="BC273" i="3"/>
  <c r="BA273" i="3"/>
  <c r="BA274" i="3" s="1"/>
  <c r="E30" i="2" s="1"/>
  <c r="G273" i="3"/>
  <c r="BB273" i="3" s="1"/>
  <c r="BB274" i="3" s="1"/>
  <c r="F30" i="2" s="1"/>
  <c r="B30" i="2"/>
  <c r="A30" i="2"/>
  <c r="BC274" i="3"/>
  <c r="G30" i="2" s="1"/>
  <c r="C274" i="3"/>
  <c r="BE270" i="3"/>
  <c r="BE271" i="3" s="1"/>
  <c r="I29" i="2" s="1"/>
  <c r="BD270" i="3"/>
  <c r="BC270" i="3"/>
  <c r="BA270" i="3"/>
  <c r="G270" i="3"/>
  <c r="BB270" i="3" s="1"/>
  <c r="BE269" i="3"/>
  <c r="BD269" i="3"/>
  <c r="BD271" i="3" s="1"/>
  <c r="H29" i="2" s="1"/>
  <c r="BC269" i="3"/>
  <c r="BC271" i="3" s="1"/>
  <c r="G29" i="2" s="1"/>
  <c r="BA269" i="3"/>
  <c r="BA271" i="3" s="1"/>
  <c r="E29" i="2" s="1"/>
  <c r="G269" i="3"/>
  <c r="BB269" i="3" s="1"/>
  <c r="B29" i="2"/>
  <c r="A29" i="2"/>
  <c r="C271" i="3"/>
  <c r="BE266" i="3"/>
  <c r="BD266" i="3"/>
  <c r="BC266" i="3"/>
  <c r="BA266" i="3"/>
  <c r="G266" i="3"/>
  <c r="BB266" i="3" s="1"/>
  <c r="BE265" i="3"/>
  <c r="BD265" i="3"/>
  <c r="BC265" i="3"/>
  <c r="BA265" i="3"/>
  <c r="G265" i="3"/>
  <c r="BB265" i="3" s="1"/>
  <c r="BE264" i="3"/>
  <c r="BD264" i="3"/>
  <c r="BC264" i="3"/>
  <c r="BA264" i="3"/>
  <c r="G264" i="3"/>
  <c r="BB264" i="3" s="1"/>
  <c r="BE263" i="3"/>
  <c r="BD263" i="3"/>
  <c r="BC263" i="3"/>
  <c r="BA263" i="3"/>
  <c r="G263" i="3"/>
  <c r="BB263" i="3" s="1"/>
  <c r="BE262" i="3"/>
  <c r="BD262" i="3"/>
  <c r="BC262" i="3"/>
  <c r="BC267" i="3" s="1"/>
  <c r="G28" i="2" s="1"/>
  <c r="BA262" i="3"/>
  <c r="G262" i="3"/>
  <c r="BB262" i="3" s="1"/>
  <c r="BE261" i="3"/>
  <c r="BD261" i="3"/>
  <c r="BC261" i="3"/>
  <c r="BA261" i="3"/>
  <c r="G261" i="3"/>
  <c r="BB261" i="3" s="1"/>
  <c r="BE260" i="3"/>
  <c r="BE267" i="3" s="1"/>
  <c r="I28" i="2" s="1"/>
  <c r="BD260" i="3"/>
  <c r="BD267" i="3" s="1"/>
  <c r="H28" i="2" s="1"/>
  <c r="BC260" i="3"/>
  <c r="BA260" i="3"/>
  <c r="G260" i="3"/>
  <c r="B28" i="2"/>
  <c r="A28" i="2"/>
  <c r="BA267" i="3"/>
  <c r="E28" i="2" s="1"/>
  <c r="C267" i="3"/>
  <c r="BE257" i="3"/>
  <c r="BE258" i="3" s="1"/>
  <c r="I27" i="2" s="1"/>
  <c r="BD257" i="3"/>
  <c r="BD258" i="3" s="1"/>
  <c r="H27" i="2" s="1"/>
  <c r="BC257" i="3"/>
  <c r="BC258" i="3" s="1"/>
  <c r="G27" i="2" s="1"/>
  <c r="BA257" i="3"/>
  <c r="BA258" i="3" s="1"/>
  <c r="E27" i="2" s="1"/>
  <c r="G257" i="3"/>
  <c r="G258" i="3" s="1"/>
  <c r="B27" i="2"/>
  <c r="A27" i="2"/>
  <c r="C258" i="3"/>
  <c r="BE254" i="3"/>
  <c r="BD254" i="3"/>
  <c r="BC254" i="3"/>
  <c r="BA254" i="3"/>
  <c r="G254" i="3"/>
  <c r="BB254" i="3" s="1"/>
  <c r="BE253" i="3"/>
  <c r="BE255" i="3" s="1"/>
  <c r="I26" i="2" s="1"/>
  <c r="BD253" i="3"/>
  <c r="BC253" i="3"/>
  <c r="BC255" i="3" s="1"/>
  <c r="G26" i="2" s="1"/>
  <c r="BA253" i="3"/>
  <c r="BA255" i="3" s="1"/>
  <c r="E26" i="2" s="1"/>
  <c r="G253" i="3"/>
  <c r="G255" i="3" s="1"/>
  <c r="B26" i="2"/>
  <c r="A26" i="2"/>
  <c r="C255" i="3"/>
  <c r="BE250" i="3"/>
  <c r="BD250" i="3"/>
  <c r="BC250" i="3"/>
  <c r="BA250" i="3"/>
  <c r="G250" i="3"/>
  <c r="BB250" i="3" s="1"/>
  <c r="BE249" i="3"/>
  <c r="BD249" i="3"/>
  <c r="BC249" i="3"/>
  <c r="BA249" i="3"/>
  <c r="G249" i="3"/>
  <c r="BB249" i="3" s="1"/>
  <c r="BE248" i="3"/>
  <c r="BD248" i="3"/>
  <c r="BC248" i="3"/>
  <c r="BA248" i="3"/>
  <c r="G248" i="3"/>
  <c r="BB248" i="3" s="1"/>
  <c r="BE247" i="3"/>
  <c r="BD247" i="3"/>
  <c r="BC247" i="3"/>
  <c r="BA247" i="3"/>
  <c r="G247" i="3"/>
  <c r="BB247" i="3" s="1"/>
  <c r="BE246" i="3"/>
  <c r="BD246" i="3"/>
  <c r="BC246" i="3"/>
  <c r="BA246" i="3"/>
  <c r="G246" i="3"/>
  <c r="BB246" i="3" s="1"/>
  <c r="BE245" i="3"/>
  <c r="BD245" i="3"/>
  <c r="BC245" i="3"/>
  <c r="BA245" i="3"/>
  <c r="G245" i="3"/>
  <c r="BB245" i="3" s="1"/>
  <c r="BE244" i="3"/>
  <c r="BD244" i="3"/>
  <c r="BC244" i="3"/>
  <c r="BA244" i="3"/>
  <c r="G244" i="3"/>
  <c r="BB244" i="3" s="1"/>
  <c r="BE243" i="3"/>
  <c r="BD243" i="3"/>
  <c r="BC243" i="3"/>
  <c r="BA243" i="3"/>
  <c r="G243" i="3"/>
  <c r="BB243" i="3" s="1"/>
  <c r="BE242" i="3"/>
  <c r="BE251" i="3" s="1"/>
  <c r="I25" i="2" s="1"/>
  <c r="BD242" i="3"/>
  <c r="BC242" i="3"/>
  <c r="BC251" i="3" s="1"/>
  <c r="G25" i="2" s="1"/>
  <c r="BA242" i="3"/>
  <c r="BA251" i="3" s="1"/>
  <c r="E25" i="2" s="1"/>
  <c r="G242" i="3"/>
  <c r="B25" i="2"/>
  <c r="A25" i="2"/>
  <c r="C251" i="3"/>
  <c r="BE239" i="3"/>
  <c r="BD239" i="3"/>
  <c r="BC239" i="3"/>
  <c r="BA239" i="3"/>
  <c r="G239" i="3"/>
  <c r="BB239" i="3" s="1"/>
  <c r="BE238" i="3"/>
  <c r="BE240" i="3" s="1"/>
  <c r="I24" i="2" s="1"/>
  <c r="BD238" i="3"/>
  <c r="BD240" i="3" s="1"/>
  <c r="H24" i="2" s="1"/>
  <c r="BC238" i="3"/>
  <c r="BC240" i="3" s="1"/>
  <c r="G24" i="2" s="1"/>
  <c r="BA238" i="3"/>
  <c r="BA240" i="3" s="1"/>
  <c r="E24" i="2" s="1"/>
  <c r="G238" i="3"/>
  <c r="B24" i="2"/>
  <c r="A24" i="2"/>
  <c r="C240" i="3"/>
  <c r="BE235" i="3"/>
  <c r="BD235" i="3"/>
  <c r="BC235" i="3"/>
  <c r="BA235" i="3"/>
  <c r="G235" i="3"/>
  <c r="BB235" i="3" s="1"/>
  <c r="BE234" i="3"/>
  <c r="BD234" i="3"/>
  <c r="BC234" i="3"/>
  <c r="BA234" i="3"/>
  <c r="G234" i="3"/>
  <c r="BB234" i="3" s="1"/>
  <c r="BE233" i="3"/>
  <c r="BD233" i="3"/>
  <c r="BC233" i="3"/>
  <c r="BA233" i="3"/>
  <c r="G233" i="3"/>
  <c r="BB233" i="3" s="1"/>
  <c r="BE232" i="3"/>
  <c r="BD232" i="3"/>
  <c r="BC232" i="3"/>
  <c r="BA232" i="3"/>
  <c r="G232" i="3"/>
  <c r="BB232" i="3" s="1"/>
  <c r="BE231" i="3"/>
  <c r="BD231" i="3"/>
  <c r="BC231" i="3"/>
  <c r="BA231" i="3"/>
  <c r="G231" i="3"/>
  <c r="BB231" i="3" s="1"/>
  <c r="BE230" i="3"/>
  <c r="BD230" i="3"/>
  <c r="BC230" i="3"/>
  <c r="BA230" i="3"/>
  <c r="G230" i="3"/>
  <c r="BB230" i="3" s="1"/>
  <c r="BE229" i="3"/>
  <c r="BD229" i="3"/>
  <c r="BC229" i="3"/>
  <c r="BC236" i="3" s="1"/>
  <c r="G23" i="2" s="1"/>
  <c r="BA229" i="3"/>
  <c r="G229" i="3"/>
  <c r="BB229" i="3" s="1"/>
  <c r="BE228" i="3"/>
  <c r="BD228" i="3"/>
  <c r="BC228" i="3"/>
  <c r="BA228" i="3"/>
  <c r="G228" i="3"/>
  <c r="BB228" i="3" s="1"/>
  <c r="BE227" i="3"/>
  <c r="BE236" i="3" s="1"/>
  <c r="I23" i="2" s="1"/>
  <c r="BD227" i="3"/>
  <c r="BC227" i="3"/>
  <c r="BA227" i="3"/>
  <c r="BA236" i="3" s="1"/>
  <c r="E23" i="2" s="1"/>
  <c r="G227" i="3"/>
  <c r="B23" i="2"/>
  <c r="A23" i="2"/>
  <c r="C236" i="3"/>
  <c r="BE224" i="3"/>
  <c r="BD224" i="3"/>
  <c r="BC224" i="3"/>
  <c r="BA224" i="3"/>
  <c r="G224" i="3"/>
  <c r="BB224" i="3" s="1"/>
  <c r="BE223" i="3"/>
  <c r="BD223" i="3"/>
  <c r="BC223" i="3"/>
  <c r="BA223" i="3"/>
  <c r="G223" i="3"/>
  <c r="BB223" i="3" s="1"/>
  <c r="BE222" i="3"/>
  <c r="BD222" i="3"/>
  <c r="BC222" i="3"/>
  <c r="BA222" i="3"/>
  <c r="G222" i="3"/>
  <c r="BB222" i="3" s="1"/>
  <c r="BE221" i="3"/>
  <c r="BD221" i="3"/>
  <c r="BC221" i="3"/>
  <c r="BA221" i="3"/>
  <c r="G221" i="3"/>
  <c r="BB221" i="3" s="1"/>
  <c r="BE220" i="3"/>
  <c r="BD220" i="3"/>
  <c r="BC220" i="3"/>
  <c r="BA220" i="3"/>
  <c r="G220" i="3"/>
  <c r="BB220" i="3" s="1"/>
  <c r="BE219" i="3"/>
  <c r="BD219" i="3"/>
  <c r="BC219" i="3"/>
  <c r="BA219" i="3"/>
  <c r="G219" i="3"/>
  <c r="BB219" i="3" s="1"/>
  <c r="BE218" i="3"/>
  <c r="BD218" i="3"/>
  <c r="BC218" i="3"/>
  <c r="BA218" i="3"/>
  <c r="G218" i="3"/>
  <c r="BB218" i="3" s="1"/>
  <c r="BE217" i="3"/>
  <c r="BD217" i="3"/>
  <c r="BC217" i="3"/>
  <c r="BA217" i="3"/>
  <c r="G217" i="3"/>
  <c r="BB217" i="3" s="1"/>
  <c r="BE216" i="3"/>
  <c r="BD216" i="3"/>
  <c r="BC216" i="3"/>
  <c r="BA216" i="3"/>
  <c r="G216" i="3"/>
  <c r="BB216" i="3" s="1"/>
  <c r="BE215" i="3"/>
  <c r="BD215" i="3"/>
  <c r="BC215" i="3"/>
  <c r="BA215" i="3"/>
  <c r="G215" i="3"/>
  <c r="BB215" i="3" s="1"/>
  <c r="BE214" i="3"/>
  <c r="BD214" i="3"/>
  <c r="BC214" i="3"/>
  <c r="BA214" i="3"/>
  <c r="G214" i="3"/>
  <c r="BB214" i="3" s="1"/>
  <c r="BE213" i="3"/>
  <c r="BD213" i="3"/>
  <c r="BC213" i="3"/>
  <c r="BA213" i="3"/>
  <c r="G213" i="3"/>
  <c r="BB213" i="3" s="1"/>
  <c r="BE212" i="3"/>
  <c r="BD212" i="3"/>
  <c r="BC212" i="3"/>
  <c r="BA212" i="3"/>
  <c r="G212" i="3"/>
  <c r="BB212" i="3" s="1"/>
  <c r="BE211" i="3"/>
  <c r="BD211" i="3"/>
  <c r="BC211" i="3"/>
  <c r="BA211" i="3"/>
  <c r="G211" i="3"/>
  <c r="BB211" i="3" s="1"/>
  <c r="BE210" i="3"/>
  <c r="BD210" i="3"/>
  <c r="BC210" i="3"/>
  <c r="BA210" i="3"/>
  <c r="G210" i="3"/>
  <c r="BB210" i="3" s="1"/>
  <c r="BE209" i="3"/>
  <c r="BD209" i="3"/>
  <c r="BC209" i="3"/>
  <c r="BA209" i="3"/>
  <c r="G209" i="3"/>
  <c r="BB209" i="3" s="1"/>
  <c r="BE208" i="3"/>
  <c r="BD208" i="3"/>
  <c r="BC208" i="3"/>
  <c r="BA208" i="3"/>
  <c r="G208" i="3"/>
  <c r="BB208" i="3" s="1"/>
  <c r="BE207" i="3"/>
  <c r="BD207" i="3"/>
  <c r="BC207" i="3"/>
  <c r="BA207" i="3"/>
  <c r="G207" i="3"/>
  <c r="BB207" i="3" s="1"/>
  <c r="BE206" i="3"/>
  <c r="BD206" i="3"/>
  <c r="BC206" i="3"/>
  <c r="BA206" i="3"/>
  <c r="BA225" i="3" s="1"/>
  <c r="E22" i="2" s="1"/>
  <c r="G206" i="3"/>
  <c r="BB206" i="3" s="1"/>
  <c r="BE205" i="3"/>
  <c r="BD205" i="3"/>
  <c r="BC205" i="3"/>
  <c r="BA205" i="3"/>
  <c r="G205" i="3"/>
  <c r="BB205" i="3" s="1"/>
  <c r="BE204" i="3"/>
  <c r="BD204" i="3"/>
  <c r="BC204" i="3"/>
  <c r="BA204" i="3"/>
  <c r="G204" i="3"/>
  <c r="BB204" i="3" s="1"/>
  <c r="BE203" i="3"/>
  <c r="BD203" i="3"/>
  <c r="BC203" i="3"/>
  <c r="BA203" i="3"/>
  <c r="G203" i="3"/>
  <c r="BB203" i="3" s="1"/>
  <c r="BE202" i="3"/>
  <c r="BD202" i="3"/>
  <c r="BC202" i="3"/>
  <c r="BA202" i="3"/>
  <c r="G202" i="3"/>
  <c r="BB202" i="3" s="1"/>
  <c r="BE201" i="3"/>
  <c r="BE225" i="3" s="1"/>
  <c r="I22" i="2" s="1"/>
  <c r="BD201" i="3"/>
  <c r="BC201" i="3"/>
  <c r="BC225" i="3" s="1"/>
  <c r="G22" i="2" s="1"/>
  <c r="BA201" i="3"/>
  <c r="G201" i="3"/>
  <c r="B22" i="2"/>
  <c r="A22" i="2"/>
  <c r="C225" i="3"/>
  <c r="BE198" i="3"/>
  <c r="BD198" i="3"/>
  <c r="BC198" i="3"/>
  <c r="BA198" i="3"/>
  <c r="G198" i="3"/>
  <c r="BB198" i="3" s="1"/>
  <c r="BE197" i="3"/>
  <c r="BE199" i="3" s="1"/>
  <c r="I21" i="2" s="1"/>
  <c r="BD197" i="3"/>
  <c r="BD199" i="3" s="1"/>
  <c r="H21" i="2" s="1"/>
  <c r="BC197" i="3"/>
  <c r="BC199" i="3" s="1"/>
  <c r="G21" i="2" s="1"/>
  <c r="BA197" i="3"/>
  <c r="G197" i="3"/>
  <c r="B21" i="2"/>
  <c r="A21" i="2"/>
  <c r="BA199" i="3"/>
  <c r="E21" i="2" s="1"/>
  <c r="C199" i="3"/>
  <c r="BE194" i="3"/>
  <c r="BD194" i="3"/>
  <c r="BC194" i="3"/>
  <c r="BA194" i="3"/>
  <c r="G194" i="3"/>
  <c r="BB194" i="3" s="1"/>
  <c r="BE193" i="3"/>
  <c r="BD193" i="3"/>
  <c r="BC193" i="3"/>
  <c r="BA193" i="3"/>
  <c r="G193" i="3"/>
  <c r="BB193" i="3" s="1"/>
  <c r="BE192" i="3"/>
  <c r="BD192" i="3"/>
  <c r="BC192" i="3"/>
  <c r="BA192" i="3"/>
  <c r="G192" i="3"/>
  <c r="BB192" i="3" s="1"/>
  <c r="BE191" i="3"/>
  <c r="BD191" i="3"/>
  <c r="BC191" i="3"/>
  <c r="BA191" i="3"/>
  <c r="G191" i="3"/>
  <c r="BB191" i="3" s="1"/>
  <c r="BE190" i="3"/>
  <c r="BD190" i="3"/>
  <c r="BC190" i="3"/>
  <c r="BA190" i="3"/>
  <c r="G190" i="3"/>
  <c r="BB190" i="3" s="1"/>
  <c r="BE189" i="3"/>
  <c r="BD189" i="3"/>
  <c r="BC189" i="3"/>
  <c r="BA189" i="3"/>
  <c r="G189" i="3"/>
  <c r="BB189" i="3" s="1"/>
  <c r="BE188" i="3"/>
  <c r="BD188" i="3"/>
  <c r="BC188" i="3"/>
  <c r="BA188" i="3"/>
  <c r="G188" i="3"/>
  <c r="BB188" i="3" s="1"/>
  <c r="BE187" i="3"/>
  <c r="BD187" i="3"/>
  <c r="BC187" i="3"/>
  <c r="BA187" i="3"/>
  <c r="G187" i="3"/>
  <c r="BB187" i="3" s="1"/>
  <c r="BE186" i="3"/>
  <c r="BD186" i="3"/>
  <c r="BC186" i="3"/>
  <c r="BA186" i="3"/>
  <c r="G186" i="3"/>
  <c r="BB186" i="3" s="1"/>
  <c r="BE185" i="3"/>
  <c r="BD185" i="3"/>
  <c r="BC185" i="3"/>
  <c r="BA185" i="3"/>
  <c r="G185" i="3"/>
  <c r="BB185" i="3" s="1"/>
  <c r="BE184" i="3"/>
  <c r="BD184" i="3"/>
  <c r="BC184" i="3"/>
  <c r="BA184" i="3"/>
  <c r="G184" i="3"/>
  <c r="BB184" i="3" s="1"/>
  <c r="BE183" i="3"/>
  <c r="BD183" i="3"/>
  <c r="BC183" i="3"/>
  <c r="BA183" i="3"/>
  <c r="G183" i="3"/>
  <c r="BB183" i="3" s="1"/>
  <c r="BE182" i="3"/>
  <c r="BE195" i="3" s="1"/>
  <c r="I20" i="2" s="1"/>
  <c r="BD182" i="3"/>
  <c r="BC182" i="3"/>
  <c r="BC195" i="3" s="1"/>
  <c r="G20" i="2" s="1"/>
  <c r="BA182" i="3"/>
  <c r="BA195" i="3" s="1"/>
  <c r="E20" i="2" s="1"/>
  <c r="G182" i="3"/>
  <c r="B20" i="2"/>
  <c r="A20" i="2"/>
  <c r="C195" i="3"/>
  <c r="BE179" i="3"/>
  <c r="BD179" i="3"/>
  <c r="BC179" i="3"/>
  <c r="BA179" i="3"/>
  <c r="G179" i="3"/>
  <c r="BB179" i="3" s="1"/>
  <c r="BE178" i="3"/>
  <c r="BD178" i="3"/>
  <c r="BC178" i="3"/>
  <c r="BA178" i="3"/>
  <c r="G178" i="3"/>
  <c r="BB178" i="3" s="1"/>
  <c r="BE177" i="3"/>
  <c r="BD177" i="3"/>
  <c r="BC177" i="3"/>
  <c r="BA177" i="3"/>
  <c r="G177" i="3"/>
  <c r="BB177" i="3" s="1"/>
  <c r="BE176" i="3"/>
  <c r="BD176" i="3"/>
  <c r="BC176" i="3"/>
  <c r="BA176" i="3"/>
  <c r="G176" i="3"/>
  <c r="BB176" i="3" s="1"/>
  <c r="BE175" i="3"/>
  <c r="BD175" i="3"/>
  <c r="BC175" i="3"/>
  <c r="BA175" i="3"/>
  <c r="G175" i="3"/>
  <c r="BB175" i="3" s="1"/>
  <c r="BE174" i="3"/>
  <c r="BD174" i="3"/>
  <c r="BC174" i="3"/>
  <c r="BA174" i="3"/>
  <c r="G174" i="3"/>
  <c r="BB174" i="3" s="1"/>
  <c r="BE173" i="3"/>
  <c r="BD173" i="3"/>
  <c r="BC173" i="3"/>
  <c r="BA173" i="3"/>
  <c r="G173" i="3"/>
  <c r="BB173" i="3" s="1"/>
  <c r="BE172" i="3"/>
  <c r="BD172" i="3"/>
  <c r="BC172" i="3"/>
  <c r="BA172" i="3"/>
  <c r="G172" i="3"/>
  <c r="BB172" i="3" s="1"/>
  <c r="BE171" i="3"/>
  <c r="BD171" i="3"/>
  <c r="BC171" i="3"/>
  <c r="BA171" i="3"/>
  <c r="G171" i="3"/>
  <c r="BB171" i="3" s="1"/>
  <c r="BE170" i="3"/>
  <c r="BD170" i="3"/>
  <c r="BC170" i="3"/>
  <c r="BA170" i="3"/>
  <c r="G170" i="3"/>
  <c r="BB170" i="3" s="1"/>
  <c r="BE169" i="3"/>
  <c r="BD169" i="3"/>
  <c r="BC169" i="3"/>
  <c r="BA169" i="3"/>
  <c r="G169" i="3"/>
  <c r="BB169" i="3" s="1"/>
  <c r="BE168" i="3"/>
  <c r="BD168" i="3"/>
  <c r="BC168" i="3"/>
  <c r="BA168" i="3"/>
  <c r="G168" i="3"/>
  <c r="BB168" i="3" s="1"/>
  <c r="BE167" i="3"/>
  <c r="BD167" i="3"/>
  <c r="BC167" i="3"/>
  <c r="BA167" i="3"/>
  <c r="G167" i="3"/>
  <c r="BB167" i="3" s="1"/>
  <c r="BE166" i="3"/>
  <c r="BD166" i="3"/>
  <c r="BC166" i="3"/>
  <c r="BA166" i="3"/>
  <c r="G166" i="3"/>
  <c r="BB166" i="3" s="1"/>
  <c r="BE165" i="3"/>
  <c r="BD165" i="3"/>
  <c r="BC165" i="3"/>
  <c r="BA165" i="3"/>
  <c r="G165" i="3"/>
  <c r="BB165" i="3" s="1"/>
  <c r="BE164" i="3"/>
  <c r="BE180" i="3" s="1"/>
  <c r="I19" i="2" s="1"/>
  <c r="BD164" i="3"/>
  <c r="BC164" i="3"/>
  <c r="BC180" i="3" s="1"/>
  <c r="G19" i="2" s="1"/>
  <c r="BA164" i="3"/>
  <c r="BA180" i="3" s="1"/>
  <c r="E19" i="2" s="1"/>
  <c r="G164" i="3"/>
  <c r="B19" i="2"/>
  <c r="A19" i="2"/>
  <c r="C180" i="3"/>
  <c r="BE161" i="3"/>
  <c r="BD161" i="3"/>
  <c r="BC161" i="3"/>
  <c r="BA161" i="3"/>
  <c r="G161" i="3"/>
  <c r="BB161" i="3" s="1"/>
  <c r="BE160" i="3"/>
  <c r="BD160" i="3"/>
  <c r="BC160" i="3"/>
  <c r="BA160" i="3"/>
  <c r="G160" i="3"/>
  <c r="BB160" i="3" s="1"/>
  <c r="BE159" i="3"/>
  <c r="BD159" i="3"/>
  <c r="BC159" i="3"/>
  <c r="BA159" i="3"/>
  <c r="G159" i="3"/>
  <c r="BB159" i="3" s="1"/>
  <c r="BE158" i="3"/>
  <c r="BD158" i="3"/>
  <c r="BC158" i="3"/>
  <c r="BA158" i="3"/>
  <c r="G158" i="3"/>
  <c r="BB158" i="3" s="1"/>
  <c r="BE157" i="3"/>
  <c r="BD157" i="3"/>
  <c r="BC157" i="3"/>
  <c r="BA157" i="3"/>
  <c r="G157" i="3"/>
  <c r="BB157" i="3" s="1"/>
  <c r="BE156" i="3"/>
  <c r="BE162" i="3" s="1"/>
  <c r="I18" i="2" s="1"/>
  <c r="BD156" i="3"/>
  <c r="BC156" i="3"/>
  <c r="BA156" i="3"/>
  <c r="G156" i="3"/>
  <c r="BB156" i="3" s="1"/>
  <c r="BE155" i="3"/>
  <c r="BD155" i="3"/>
  <c r="BC155" i="3"/>
  <c r="BC162" i="3" s="1"/>
  <c r="G18" i="2" s="1"/>
  <c r="BA155" i="3"/>
  <c r="BA162" i="3" s="1"/>
  <c r="E18" i="2" s="1"/>
  <c r="G155" i="3"/>
  <c r="G162" i="3" s="1"/>
  <c r="B18" i="2"/>
  <c r="A18" i="2"/>
  <c r="C162" i="3"/>
  <c r="BE152" i="3"/>
  <c r="BD152" i="3"/>
  <c r="BC152" i="3"/>
  <c r="BA152" i="3"/>
  <c r="G152" i="3"/>
  <c r="BB152" i="3" s="1"/>
  <c r="BE151" i="3"/>
  <c r="BD151" i="3"/>
  <c r="BC151" i="3"/>
  <c r="BA151" i="3"/>
  <c r="G151" i="3"/>
  <c r="BB151" i="3" s="1"/>
  <c r="BE150" i="3"/>
  <c r="BD150" i="3"/>
  <c r="BC150" i="3"/>
  <c r="BA150" i="3"/>
  <c r="G150" i="3"/>
  <c r="BB150" i="3" s="1"/>
  <c r="BE149" i="3"/>
  <c r="BD149" i="3"/>
  <c r="BC149" i="3"/>
  <c r="BA149" i="3"/>
  <c r="G149" i="3"/>
  <c r="BB149" i="3" s="1"/>
  <c r="BE148" i="3"/>
  <c r="BD148" i="3"/>
  <c r="BC148" i="3"/>
  <c r="BA148" i="3"/>
  <c r="G148" i="3"/>
  <c r="BB148" i="3" s="1"/>
  <c r="BE147" i="3"/>
  <c r="BE153" i="3" s="1"/>
  <c r="I17" i="2" s="1"/>
  <c r="BD147" i="3"/>
  <c r="BC147" i="3"/>
  <c r="BA147" i="3"/>
  <c r="BA153" i="3" s="1"/>
  <c r="E17" i="2" s="1"/>
  <c r="G147" i="3"/>
  <c r="B17" i="2"/>
  <c r="A17" i="2"/>
  <c r="BC153" i="3"/>
  <c r="G17" i="2" s="1"/>
  <c r="C153" i="3"/>
  <c r="BE144" i="3"/>
  <c r="BD144" i="3"/>
  <c r="BC144" i="3"/>
  <c r="BA144" i="3"/>
  <c r="G144" i="3"/>
  <c r="BB144" i="3" s="1"/>
  <c r="BE143" i="3"/>
  <c r="BD143" i="3"/>
  <c r="BC143" i="3"/>
  <c r="BA143" i="3"/>
  <c r="G143" i="3"/>
  <c r="BB143" i="3" s="1"/>
  <c r="BE142" i="3"/>
  <c r="BD142" i="3"/>
  <c r="BC142" i="3"/>
  <c r="BA142" i="3"/>
  <c r="G142" i="3"/>
  <c r="BB142" i="3" s="1"/>
  <c r="BE141" i="3"/>
  <c r="BD141" i="3"/>
  <c r="BC141" i="3"/>
  <c r="BA141" i="3"/>
  <c r="G141" i="3"/>
  <c r="BB141" i="3" s="1"/>
  <c r="BE140" i="3"/>
  <c r="BE145" i="3" s="1"/>
  <c r="I16" i="2" s="1"/>
  <c r="BD140" i="3"/>
  <c r="BD145" i="3" s="1"/>
  <c r="H16" i="2" s="1"/>
  <c r="BC140" i="3"/>
  <c r="BA140" i="3"/>
  <c r="G140" i="3"/>
  <c r="B16" i="2"/>
  <c r="A16" i="2"/>
  <c r="BC145" i="3"/>
  <c r="G16" i="2" s="1"/>
  <c r="BA145" i="3"/>
  <c r="E16" i="2" s="1"/>
  <c r="C145" i="3"/>
  <c r="BE137" i="3"/>
  <c r="BD137" i="3"/>
  <c r="BC137" i="3"/>
  <c r="BA137" i="3"/>
  <c r="G137" i="3"/>
  <c r="BB137" i="3" s="1"/>
  <c r="BE136" i="3"/>
  <c r="BD136" i="3"/>
  <c r="BC136" i="3"/>
  <c r="BA136" i="3"/>
  <c r="G136" i="3"/>
  <c r="BB136" i="3" s="1"/>
  <c r="BE135" i="3"/>
  <c r="BD135" i="3"/>
  <c r="BC135" i="3"/>
  <c r="BA135" i="3"/>
  <c r="G135" i="3"/>
  <c r="BB135" i="3" s="1"/>
  <c r="BE134" i="3"/>
  <c r="BD134" i="3"/>
  <c r="BC134" i="3"/>
  <c r="BA134" i="3"/>
  <c r="G134" i="3"/>
  <c r="BB134" i="3" s="1"/>
  <c r="BE133" i="3"/>
  <c r="BD133" i="3"/>
  <c r="BC133" i="3"/>
  <c r="BA133" i="3"/>
  <c r="G133" i="3"/>
  <c r="BB133" i="3" s="1"/>
  <c r="BE132" i="3"/>
  <c r="BD132" i="3"/>
  <c r="BC132" i="3"/>
  <c r="BA132" i="3"/>
  <c r="G132" i="3"/>
  <c r="BB132" i="3" s="1"/>
  <c r="BE131" i="3"/>
  <c r="BD131" i="3"/>
  <c r="BC131" i="3"/>
  <c r="BA131" i="3"/>
  <c r="G131" i="3"/>
  <c r="BB131" i="3" s="1"/>
  <c r="BE130" i="3"/>
  <c r="BD130" i="3"/>
  <c r="BC130" i="3"/>
  <c r="BA130" i="3"/>
  <c r="G130" i="3"/>
  <c r="BB130" i="3" s="1"/>
  <c r="BE129" i="3"/>
  <c r="BD129" i="3"/>
  <c r="BC129" i="3"/>
  <c r="BA129" i="3"/>
  <c r="G129" i="3"/>
  <c r="BB129" i="3" s="1"/>
  <c r="BE128" i="3"/>
  <c r="BD128" i="3"/>
  <c r="BC128" i="3"/>
  <c r="BA128" i="3"/>
  <c r="G128" i="3"/>
  <c r="BB128" i="3" s="1"/>
  <c r="BE127" i="3"/>
  <c r="BD127" i="3"/>
  <c r="BC127" i="3"/>
  <c r="BA127" i="3"/>
  <c r="G127" i="3"/>
  <c r="BB127" i="3" s="1"/>
  <c r="BE126" i="3"/>
  <c r="BD126" i="3"/>
  <c r="BC126" i="3"/>
  <c r="BA126" i="3"/>
  <c r="G126" i="3"/>
  <c r="BB126" i="3" s="1"/>
  <c r="BE125" i="3"/>
  <c r="BD125" i="3"/>
  <c r="BC125" i="3"/>
  <c r="BC138" i="3" s="1"/>
  <c r="G15" i="2" s="1"/>
  <c r="BA125" i="3"/>
  <c r="G125" i="3"/>
  <c r="BB125" i="3" s="1"/>
  <c r="BE124" i="3"/>
  <c r="BD124" i="3"/>
  <c r="BC124" i="3"/>
  <c r="BA124" i="3"/>
  <c r="G124" i="3"/>
  <c r="BB124" i="3" s="1"/>
  <c r="BE123" i="3"/>
  <c r="BD123" i="3"/>
  <c r="BC123" i="3"/>
  <c r="BA123" i="3"/>
  <c r="G123" i="3"/>
  <c r="BB123" i="3" s="1"/>
  <c r="BE122" i="3"/>
  <c r="BD122" i="3"/>
  <c r="BC122" i="3"/>
  <c r="BA122" i="3"/>
  <c r="G122" i="3"/>
  <c r="BB122" i="3" s="1"/>
  <c r="BE121" i="3"/>
  <c r="BD121" i="3"/>
  <c r="BC121" i="3"/>
  <c r="BA121" i="3"/>
  <c r="G121" i="3"/>
  <c r="BB121" i="3" s="1"/>
  <c r="BE120" i="3"/>
  <c r="BE138" i="3" s="1"/>
  <c r="I15" i="2" s="1"/>
  <c r="BD120" i="3"/>
  <c r="BD138" i="3" s="1"/>
  <c r="H15" i="2" s="1"/>
  <c r="BC120" i="3"/>
  <c r="BA120" i="3"/>
  <c r="G120" i="3"/>
  <c r="B15" i="2"/>
  <c r="A15" i="2"/>
  <c r="BA138" i="3"/>
  <c r="E15" i="2" s="1"/>
  <c r="C138" i="3"/>
  <c r="BE117" i="3"/>
  <c r="BD117" i="3"/>
  <c r="BC117" i="3"/>
  <c r="BA117" i="3"/>
  <c r="G117" i="3"/>
  <c r="BB117" i="3" s="1"/>
  <c r="BE116" i="3"/>
  <c r="BD116" i="3"/>
  <c r="BC116" i="3"/>
  <c r="BA116" i="3"/>
  <c r="G116" i="3"/>
  <c r="BB116" i="3" s="1"/>
  <c r="BE115" i="3"/>
  <c r="BD115" i="3"/>
  <c r="BC115" i="3"/>
  <c r="BA115" i="3"/>
  <c r="G115" i="3"/>
  <c r="BB115" i="3" s="1"/>
  <c r="BE114" i="3"/>
  <c r="BD114" i="3"/>
  <c r="BC114" i="3"/>
  <c r="BA114" i="3"/>
  <c r="G114" i="3"/>
  <c r="BB114" i="3" s="1"/>
  <c r="BE113" i="3"/>
  <c r="BD113" i="3"/>
  <c r="BC113" i="3"/>
  <c r="BA113" i="3"/>
  <c r="G113" i="3"/>
  <c r="BB113" i="3" s="1"/>
  <c r="BE112" i="3"/>
  <c r="BD112" i="3"/>
  <c r="BC112" i="3"/>
  <c r="BA112" i="3"/>
  <c r="G112" i="3"/>
  <c r="BB112" i="3" s="1"/>
  <c r="BE111" i="3"/>
  <c r="BD111" i="3"/>
  <c r="BC111" i="3"/>
  <c r="BA111" i="3"/>
  <c r="G111" i="3"/>
  <c r="BB111" i="3" s="1"/>
  <c r="BE110" i="3"/>
  <c r="BD110" i="3"/>
  <c r="BC110" i="3"/>
  <c r="BA110" i="3"/>
  <c r="BA118" i="3" s="1"/>
  <c r="E14" i="2" s="1"/>
  <c r="G110" i="3"/>
  <c r="BB110" i="3" s="1"/>
  <c r="BE109" i="3"/>
  <c r="BD109" i="3"/>
  <c r="BC109" i="3"/>
  <c r="BA109" i="3"/>
  <c r="G109" i="3"/>
  <c r="BB109" i="3" s="1"/>
  <c r="BE108" i="3"/>
  <c r="BD108" i="3"/>
  <c r="BC108" i="3"/>
  <c r="BA108" i="3"/>
  <c r="G108" i="3"/>
  <c r="BB108" i="3" s="1"/>
  <c r="BE107" i="3"/>
  <c r="BD107" i="3"/>
  <c r="BC107" i="3"/>
  <c r="BA107" i="3"/>
  <c r="G107" i="3"/>
  <c r="BB107" i="3" s="1"/>
  <c r="BE106" i="3"/>
  <c r="BD106" i="3"/>
  <c r="BC106" i="3"/>
  <c r="BA106" i="3"/>
  <c r="G106" i="3"/>
  <c r="BB106" i="3" s="1"/>
  <c r="BE105" i="3"/>
  <c r="BE118" i="3" s="1"/>
  <c r="I14" i="2" s="1"/>
  <c r="BD105" i="3"/>
  <c r="BC105" i="3"/>
  <c r="BC118" i="3" s="1"/>
  <c r="G14" i="2" s="1"/>
  <c r="BA105" i="3"/>
  <c r="G105" i="3"/>
  <c r="B14" i="2"/>
  <c r="A14" i="2"/>
  <c r="C118" i="3"/>
  <c r="BE102" i="3"/>
  <c r="BD102" i="3"/>
  <c r="BC102" i="3"/>
  <c r="BA102" i="3"/>
  <c r="G102" i="3"/>
  <c r="BB102" i="3" s="1"/>
  <c r="BE101" i="3"/>
  <c r="BD101" i="3"/>
  <c r="BC101" i="3"/>
  <c r="BA101" i="3"/>
  <c r="G101" i="3"/>
  <c r="BB101" i="3" s="1"/>
  <c r="BE100" i="3"/>
  <c r="BD100" i="3"/>
  <c r="BC100" i="3"/>
  <c r="BA100" i="3"/>
  <c r="G100" i="3"/>
  <c r="BB100" i="3" s="1"/>
  <c r="BE99" i="3"/>
  <c r="BD99" i="3"/>
  <c r="BC99" i="3"/>
  <c r="BA99" i="3"/>
  <c r="G99" i="3"/>
  <c r="BB99" i="3" s="1"/>
  <c r="BE98" i="3"/>
  <c r="BD98" i="3"/>
  <c r="BC98" i="3"/>
  <c r="BA98" i="3"/>
  <c r="G98" i="3"/>
  <c r="BB98" i="3" s="1"/>
  <c r="BE97" i="3"/>
  <c r="BD97" i="3"/>
  <c r="BC97" i="3"/>
  <c r="BA97" i="3"/>
  <c r="G97" i="3"/>
  <c r="BB97" i="3" s="1"/>
  <c r="BE96" i="3"/>
  <c r="BD96" i="3"/>
  <c r="BC96" i="3"/>
  <c r="BA96" i="3"/>
  <c r="G96" i="3"/>
  <c r="BB96" i="3" s="1"/>
  <c r="BE95" i="3"/>
  <c r="BD95" i="3"/>
  <c r="BC95" i="3"/>
  <c r="BA95" i="3"/>
  <c r="G95" i="3"/>
  <c r="BB95" i="3" s="1"/>
  <c r="BE94" i="3"/>
  <c r="BD94" i="3"/>
  <c r="BC94" i="3"/>
  <c r="BA94" i="3"/>
  <c r="G94" i="3"/>
  <c r="BB94" i="3" s="1"/>
  <c r="BE93" i="3"/>
  <c r="BD93" i="3"/>
  <c r="BC93" i="3"/>
  <c r="BA93" i="3"/>
  <c r="G93" i="3"/>
  <c r="BB93" i="3" s="1"/>
  <c r="BE92" i="3"/>
  <c r="BD92" i="3"/>
  <c r="BC92" i="3"/>
  <c r="BA92" i="3"/>
  <c r="G92" i="3"/>
  <c r="BB92" i="3" s="1"/>
  <c r="BE91" i="3"/>
  <c r="BD91" i="3"/>
  <c r="BC91" i="3"/>
  <c r="BA91" i="3"/>
  <c r="G91" i="3"/>
  <c r="BB91" i="3" s="1"/>
  <c r="BE90" i="3"/>
  <c r="BE103" i="3" s="1"/>
  <c r="I13" i="2" s="1"/>
  <c r="BD90" i="3"/>
  <c r="BC90" i="3"/>
  <c r="BC103" i="3" s="1"/>
  <c r="G13" i="2" s="1"/>
  <c r="BA90" i="3"/>
  <c r="BA103" i="3" s="1"/>
  <c r="E13" i="2" s="1"/>
  <c r="G90" i="3"/>
  <c r="B13" i="2"/>
  <c r="A13" i="2"/>
  <c r="C103" i="3"/>
  <c r="BE87" i="3"/>
  <c r="BD87" i="3"/>
  <c r="BC87" i="3"/>
  <c r="BA87" i="3"/>
  <c r="G87" i="3"/>
  <c r="BB87" i="3" s="1"/>
  <c r="BE86" i="3"/>
  <c r="BD86" i="3"/>
  <c r="BC86" i="3"/>
  <c r="BA86" i="3"/>
  <c r="G86" i="3"/>
  <c r="BB86" i="3" s="1"/>
  <c r="BE85" i="3"/>
  <c r="BD85" i="3"/>
  <c r="BC85" i="3"/>
  <c r="BA85" i="3"/>
  <c r="G85" i="3"/>
  <c r="BB85" i="3" s="1"/>
  <c r="BE84" i="3"/>
  <c r="BD84" i="3"/>
  <c r="BC84" i="3"/>
  <c r="BA84" i="3"/>
  <c r="G84" i="3"/>
  <c r="BB84" i="3" s="1"/>
  <c r="BE83" i="3"/>
  <c r="BD83" i="3"/>
  <c r="BC83" i="3"/>
  <c r="BA83" i="3"/>
  <c r="G83" i="3"/>
  <c r="BB83" i="3" s="1"/>
  <c r="BE82" i="3"/>
  <c r="BD82" i="3"/>
  <c r="BC82" i="3"/>
  <c r="BA82" i="3"/>
  <c r="G82" i="3"/>
  <c r="BB82" i="3" s="1"/>
  <c r="BE81" i="3"/>
  <c r="BD81" i="3"/>
  <c r="BC81" i="3"/>
  <c r="BA81" i="3"/>
  <c r="G81" i="3"/>
  <c r="BB81" i="3" s="1"/>
  <c r="BE80" i="3"/>
  <c r="BD80" i="3"/>
  <c r="BC80" i="3"/>
  <c r="BA80" i="3"/>
  <c r="G80" i="3"/>
  <c r="BB80" i="3" s="1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A77" i="3"/>
  <c r="G77" i="3"/>
  <c r="BB77" i="3" s="1"/>
  <c r="BE76" i="3"/>
  <c r="BD76" i="3"/>
  <c r="BC76" i="3"/>
  <c r="BA76" i="3"/>
  <c r="G76" i="3"/>
  <c r="BB76" i="3" s="1"/>
  <c r="BE75" i="3"/>
  <c r="BD75" i="3"/>
  <c r="BC75" i="3"/>
  <c r="BA75" i="3"/>
  <c r="G75" i="3"/>
  <c r="BB75" i="3" s="1"/>
  <c r="BE74" i="3"/>
  <c r="BD74" i="3"/>
  <c r="BC74" i="3"/>
  <c r="BC88" i="3" s="1"/>
  <c r="G12" i="2" s="1"/>
  <c r="BA74" i="3"/>
  <c r="BA88" i="3" s="1"/>
  <c r="E12" i="2" s="1"/>
  <c r="G74" i="3"/>
  <c r="B12" i="2"/>
  <c r="A12" i="2"/>
  <c r="BE88" i="3"/>
  <c r="I12" i="2" s="1"/>
  <c r="C88" i="3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C69" i="3"/>
  <c r="BA69" i="3"/>
  <c r="G69" i="3"/>
  <c r="BB69" i="3" s="1"/>
  <c r="BE68" i="3"/>
  <c r="BE72" i="3" s="1"/>
  <c r="I11" i="2" s="1"/>
  <c r="BD68" i="3"/>
  <c r="BC68" i="3"/>
  <c r="BC72" i="3" s="1"/>
  <c r="G11" i="2" s="1"/>
  <c r="BA68" i="3"/>
  <c r="BA72" i="3" s="1"/>
  <c r="E11" i="2" s="1"/>
  <c r="G68" i="3"/>
  <c r="B11" i="2"/>
  <c r="A11" i="2"/>
  <c r="C72" i="3"/>
  <c r="BE65" i="3"/>
  <c r="BD65" i="3"/>
  <c r="BC65" i="3"/>
  <c r="BA65" i="3"/>
  <c r="G65" i="3"/>
  <c r="BB65" i="3" s="1"/>
  <c r="BE64" i="3"/>
  <c r="BD64" i="3"/>
  <c r="BC64" i="3"/>
  <c r="BA64" i="3"/>
  <c r="G64" i="3"/>
  <c r="BB64" i="3" s="1"/>
  <c r="BE63" i="3"/>
  <c r="BD63" i="3"/>
  <c r="BC63" i="3"/>
  <c r="BA63" i="3"/>
  <c r="G63" i="3"/>
  <c r="BB63" i="3" s="1"/>
  <c r="BE62" i="3"/>
  <c r="BE66" i="3" s="1"/>
  <c r="I10" i="2" s="1"/>
  <c r="BD62" i="3"/>
  <c r="BC62" i="3"/>
  <c r="BC66" i="3" s="1"/>
  <c r="G10" i="2" s="1"/>
  <c r="BA62" i="3"/>
  <c r="BA66" i="3" s="1"/>
  <c r="E10" i="2" s="1"/>
  <c r="G62" i="3"/>
  <c r="B10" i="2"/>
  <c r="A10" i="2"/>
  <c r="C66" i="3"/>
  <c r="BE59" i="3"/>
  <c r="BD59" i="3"/>
  <c r="BC59" i="3"/>
  <c r="BB59" i="3"/>
  <c r="G59" i="3"/>
  <c r="BA59" i="3" s="1"/>
  <c r="BE58" i="3"/>
  <c r="BD58" i="3"/>
  <c r="BC58" i="3"/>
  <c r="BB58" i="3"/>
  <c r="G58" i="3"/>
  <c r="BA58" i="3" s="1"/>
  <c r="BE57" i="3"/>
  <c r="BD57" i="3"/>
  <c r="BC57" i="3"/>
  <c r="BB57" i="3"/>
  <c r="G57" i="3"/>
  <c r="BA57" i="3" s="1"/>
  <c r="BE56" i="3"/>
  <c r="BD56" i="3"/>
  <c r="BC56" i="3"/>
  <c r="BB56" i="3"/>
  <c r="G56" i="3"/>
  <c r="BA56" i="3" s="1"/>
  <c r="BE55" i="3"/>
  <c r="BD55" i="3"/>
  <c r="BC55" i="3"/>
  <c r="BB55" i="3"/>
  <c r="G55" i="3"/>
  <c r="BA55" i="3" s="1"/>
  <c r="BE54" i="3"/>
  <c r="BD54" i="3"/>
  <c r="BC54" i="3"/>
  <c r="BB54" i="3"/>
  <c r="G54" i="3"/>
  <c r="BA54" i="3" s="1"/>
  <c r="BE53" i="3"/>
  <c r="BD53" i="3"/>
  <c r="BC53" i="3"/>
  <c r="BB53" i="3"/>
  <c r="G53" i="3"/>
  <c r="BA53" i="3" s="1"/>
  <c r="BE52" i="3"/>
  <c r="BD52" i="3"/>
  <c r="BC52" i="3"/>
  <c r="BB52" i="3"/>
  <c r="G52" i="3"/>
  <c r="BA52" i="3" s="1"/>
  <c r="BE51" i="3"/>
  <c r="BD51" i="3"/>
  <c r="BC51" i="3"/>
  <c r="BB51" i="3"/>
  <c r="G51" i="3"/>
  <c r="BA51" i="3" s="1"/>
  <c r="BE50" i="3"/>
  <c r="BD50" i="3"/>
  <c r="BC50" i="3"/>
  <c r="BB50" i="3"/>
  <c r="G50" i="3"/>
  <c r="BA50" i="3" s="1"/>
  <c r="BE49" i="3"/>
  <c r="BD49" i="3"/>
  <c r="BC49" i="3"/>
  <c r="BB49" i="3"/>
  <c r="G49" i="3"/>
  <c r="BA49" i="3" s="1"/>
  <c r="BE48" i="3"/>
  <c r="BD48" i="3"/>
  <c r="BC48" i="3"/>
  <c r="BB48" i="3"/>
  <c r="G48" i="3"/>
  <c r="BA48" i="3" s="1"/>
  <c r="BE47" i="3"/>
  <c r="BD47" i="3"/>
  <c r="BC47" i="3"/>
  <c r="BB47" i="3"/>
  <c r="G47" i="3"/>
  <c r="BA47" i="3" s="1"/>
  <c r="BE46" i="3"/>
  <c r="BD46" i="3"/>
  <c r="BC46" i="3"/>
  <c r="BB46" i="3"/>
  <c r="G46" i="3"/>
  <c r="BA46" i="3" s="1"/>
  <c r="BE45" i="3"/>
  <c r="BD45" i="3"/>
  <c r="BC45" i="3"/>
  <c r="BB45" i="3"/>
  <c r="G45" i="3"/>
  <c r="BA45" i="3" s="1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9" i="3"/>
  <c r="BD39" i="3"/>
  <c r="BC39" i="3"/>
  <c r="BB39" i="3"/>
  <c r="G39" i="3"/>
  <c r="BA39" i="3" s="1"/>
  <c r="BE38" i="3"/>
  <c r="BD38" i="3"/>
  <c r="BC38" i="3"/>
  <c r="BB38" i="3"/>
  <c r="G38" i="3"/>
  <c r="BA38" i="3" s="1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4" i="3"/>
  <c r="BD34" i="3"/>
  <c r="BC34" i="3"/>
  <c r="BB34" i="3"/>
  <c r="G34" i="3"/>
  <c r="BA34" i="3" s="1"/>
  <c r="BE33" i="3"/>
  <c r="BD33" i="3"/>
  <c r="BC33" i="3"/>
  <c r="BB33" i="3"/>
  <c r="G33" i="3"/>
  <c r="BA33" i="3" s="1"/>
  <c r="BE32" i="3"/>
  <c r="BE60" i="3" s="1"/>
  <c r="I9" i="2" s="1"/>
  <c r="BD32" i="3"/>
  <c r="BC32" i="3"/>
  <c r="BB32" i="3"/>
  <c r="G32" i="3"/>
  <c r="BA32" i="3" s="1"/>
  <c r="BE31" i="3"/>
  <c r="BD31" i="3"/>
  <c r="BC31" i="3"/>
  <c r="BC60" i="3" s="1"/>
  <c r="G9" i="2" s="1"/>
  <c r="BB31" i="3"/>
  <c r="G31" i="3"/>
  <c r="BA31" i="3" s="1"/>
  <c r="BA60" i="3" s="1"/>
  <c r="E9" i="2" s="1"/>
  <c r="B9" i="2"/>
  <c r="A9" i="2"/>
  <c r="C60" i="3"/>
  <c r="BE28" i="3"/>
  <c r="BD28" i="3"/>
  <c r="BC28" i="3"/>
  <c r="BB28" i="3"/>
  <c r="G28" i="3"/>
  <c r="BA28" i="3" s="1"/>
  <c r="BE27" i="3"/>
  <c r="BD27" i="3"/>
  <c r="BC27" i="3"/>
  <c r="BB27" i="3"/>
  <c r="G27" i="3"/>
  <c r="BA27" i="3" s="1"/>
  <c r="BE26" i="3"/>
  <c r="BD26" i="3"/>
  <c r="BC26" i="3"/>
  <c r="BB26" i="3"/>
  <c r="G26" i="3"/>
  <c r="BA26" i="3" s="1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8" i="2"/>
  <c r="A8" i="2"/>
  <c r="BE29" i="3"/>
  <c r="I8" i="2" s="1"/>
  <c r="C29" i="3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E19" i="3" s="1"/>
  <c r="I7" i="2" s="1"/>
  <c r="BD8" i="3"/>
  <c r="BC8" i="3"/>
  <c r="BC19" i="3" s="1"/>
  <c r="G7" i="2" s="1"/>
  <c r="BB8" i="3"/>
  <c r="BB19" i="3" s="1"/>
  <c r="F7" i="2" s="1"/>
  <c r="G8" i="3"/>
  <c r="BA8" i="3" s="1"/>
  <c r="B7" i="2"/>
  <c r="A7" i="2"/>
  <c r="C19" i="3"/>
  <c r="E4" i="3"/>
  <c r="C4" i="3"/>
  <c r="F3" i="3"/>
  <c r="C3" i="3"/>
  <c r="H39" i="2"/>
  <c r="G38" i="2"/>
  <c r="I38" i="2" s="1"/>
  <c r="C2" i="2"/>
  <c r="C1" i="2"/>
  <c r="C33" i="1"/>
  <c r="F33" i="1" s="1"/>
  <c r="C31" i="1"/>
  <c r="G23" i="1"/>
  <c r="G22" i="1" s="1"/>
  <c r="C9" i="1"/>
  <c r="G7" i="1"/>
  <c r="D2" i="1"/>
  <c r="C2" i="1"/>
  <c r="BC29" i="3" l="1"/>
  <c r="G8" i="2" s="1"/>
  <c r="G33" i="2" s="1"/>
  <c r="C18" i="1" s="1"/>
  <c r="I33" i="2"/>
  <c r="C21" i="1" s="1"/>
  <c r="BB60" i="3"/>
  <c r="F9" i="2" s="1"/>
  <c r="G180" i="3"/>
  <c r="BD251" i="3"/>
  <c r="H25" i="2" s="1"/>
  <c r="G88" i="3"/>
  <c r="BD162" i="3"/>
  <c r="H18" i="2" s="1"/>
  <c r="BB29" i="3"/>
  <c r="F8" i="2" s="1"/>
  <c r="BD72" i="3"/>
  <c r="H11" i="2" s="1"/>
  <c r="G153" i="3"/>
  <c r="BD180" i="3"/>
  <c r="H19" i="2" s="1"/>
  <c r="G236" i="3"/>
  <c r="G271" i="3"/>
  <c r="BD19" i="3"/>
  <c r="H7" i="2" s="1"/>
  <c r="BA29" i="3"/>
  <c r="E8" i="2" s="1"/>
  <c r="G274" i="3"/>
  <c r="G138" i="3"/>
  <c r="G145" i="3"/>
  <c r="BD255" i="3"/>
  <c r="H26" i="2" s="1"/>
  <c r="G267" i="3"/>
  <c r="BA330" i="3"/>
  <c r="E31" i="2" s="1"/>
  <c r="G72" i="3"/>
  <c r="BD118" i="3"/>
  <c r="H14" i="2" s="1"/>
  <c r="BD103" i="3"/>
  <c r="H13" i="2" s="1"/>
  <c r="BD29" i="3"/>
  <c r="H8" i="2" s="1"/>
  <c r="BD88" i="3"/>
  <c r="H12" i="2" s="1"/>
  <c r="G118" i="3"/>
  <c r="G199" i="3"/>
  <c r="G225" i="3"/>
  <c r="BD225" i="3"/>
  <c r="H22" i="2" s="1"/>
  <c r="BD66" i="3"/>
  <c r="H10" i="2" s="1"/>
  <c r="BD195" i="3"/>
  <c r="H20" i="2" s="1"/>
  <c r="BD60" i="3"/>
  <c r="H9" i="2" s="1"/>
  <c r="BA19" i="3"/>
  <c r="E7" i="2" s="1"/>
  <c r="G66" i="3"/>
  <c r="G103" i="3"/>
  <c r="BD153" i="3"/>
  <c r="H17" i="2" s="1"/>
  <c r="G195" i="3"/>
  <c r="BD236" i="3"/>
  <c r="H23" i="2" s="1"/>
  <c r="G240" i="3"/>
  <c r="G251" i="3"/>
  <c r="G334" i="3"/>
  <c r="BB271" i="3"/>
  <c r="F29" i="2" s="1"/>
  <c r="BD334" i="3"/>
  <c r="H32" i="2" s="1"/>
  <c r="BB62" i="3"/>
  <c r="BB66" i="3" s="1"/>
  <c r="F10" i="2" s="1"/>
  <c r="BB68" i="3"/>
  <c r="BB72" i="3" s="1"/>
  <c r="F11" i="2" s="1"/>
  <c r="BB74" i="3"/>
  <c r="BB88" i="3" s="1"/>
  <c r="F12" i="2" s="1"/>
  <c r="BB90" i="3"/>
  <c r="BB103" i="3" s="1"/>
  <c r="F13" i="2" s="1"/>
  <c r="BB105" i="3"/>
  <c r="BB118" i="3" s="1"/>
  <c r="F14" i="2" s="1"/>
  <c r="BB120" i="3"/>
  <c r="BB138" i="3" s="1"/>
  <c r="F15" i="2" s="1"/>
  <c r="BB140" i="3"/>
  <c r="BB145" i="3" s="1"/>
  <c r="F16" i="2" s="1"/>
  <c r="BB147" i="3"/>
  <c r="BB153" i="3" s="1"/>
  <c r="F17" i="2" s="1"/>
  <c r="BB155" i="3"/>
  <c r="BB162" i="3" s="1"/>
  <c r="F18" i="2" s="1"/>
  <c r="BB164" i="3"/>
  <c r="BB180" i="3" s="1"/>
  <c r="F19" i="2" s="1"/>
  <c r="BB182" i="3"/>
  <c r="BB195" i="3" s="1"/>
  <c r="F20" i="2" s="1"/>
  <c r="BB197" i="3"/>
  <c r="BB199" i="3" s="1"/>
  <c r="F21" i="2" s="1"/>
  <c r="BB201" i="3"/>
  <c r="BB225" i="3" s="1"/>
  <c r="F22" i="2" s="1"/>
  <c r="BB227" i="3"/>
  <c r="BB236" i="3" s="1"/>
  <c r="F23" i="2" s="1"/>
  <c r="BB238" i="3"/>
  <c r="BB240" i="3" s="1"/>
  <c r="F24" i="2" s="1"/>
  <c r="BB242" i="3"/>
  <c r="BB251" i="3" s="1"/>
  <c r="F25" i="2" s="1"/>
  <c r="BB253" i="3"/>
  <c r="BB255" i="3" s="1"/>
  <c r="F26" i="2" s="1"/>
  <c r="BB257" i="3"/>
  <c r="BB258" i="3" s="1"/>
  <c r="F27" i="2" s="1"/>
  <c r="BB260" i="3"/>
  <c r="BB267" i="3" s="1"/>
  <c r="F28" i="2" s="1"/>
  <c r="G19" i="3"/>
  <c r="G29" i="3"/>
  <c r="G60" i="3"/>
  <c r="H33" i="2" l="1"/>
  <c r="C17" i="1" s="1"/>
  <c r="E33" i="2"/>
  <c r="C15" i="1" s="1"/>
  <c r="F33" i="2"/>
  <c r="C16" i="1" s="1"/>
  <c r="C19" i="1" l="1"/>
  <c r="C22" i="1" s="1"/>
  <c r="C23" i="1" s="1"/>
  <c r="F30" i="1" s="1"/>
  <c r="F31" i="1" s="1"/>
  <c r="F34" i="1" s="1"/>
</calcChain>
</file>

<file path=xl/sharedStrings.xml><?xml version="1.0" encoding="utf-8"?>
<sst xmlns="http://schemas.openxmlformats.org/spreadsheetml/2006/main" count="1034" uniqueCount="686">
  <si>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</si>
  <si>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</si>
  <si>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</si>
  <si>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</si>
  <si>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</si>
  <si>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</si>
  <si>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</si>
  <si>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</si>
  <si>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</si>
  <si>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</si>
  <si>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</si>
  <si>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</si>
  <si>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</si>
  <si>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</si>
  <si>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</si>
  <si>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</si>
  <si>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</si>
  <si>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</si>
  <si>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</si>
  <si>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</si>
  <si>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</si>
  <si>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</si>
  <si>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</si>
  <si>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</si>
  <si>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</si>
  <si>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</si>
  <si>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</si>
  <si>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</si>
  <si>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</si>
  <si>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</si>
  <si>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</si>
  <si>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</si>
  <si>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</si>
  <si>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</si>
  <si>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</si>
  <si>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</si>
  <si>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</si>
  <si>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</si>
  <si>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</si>
  <si>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</si>
  <si>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</si>
  <si>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</si>
  <si>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</si>
  <si>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</si>
  <si>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</si>
  <si>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</si>
  <si>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</si>
  <si>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</si>
  <si>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</si>
  <si>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</si>
  <si>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</si>
  <si>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</si>
  <si>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</si>
  <si>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</si>
  <si>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</si>
  <si>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</si>
  <si>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</si>
  <si>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</si>
  <si>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</si>
  <si>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</si>
  <si>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</si>
  <si>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</si>
  <si>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</si>
  <si>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</si>
  <si>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</si>
  <si>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</si>
  <si>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</si>
  <si>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</si>
  <si>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</si>
  <si>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</si>
  <si>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</si>
  <si>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</si>
  <si>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</si>
  <si>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</si>
  <si>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</si>
  <si>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</si>
  <si>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</si>
  <si>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21/15/JP</t>
  </si>
  <si>
    <t>Bytový dům, Hlavní náměstí 33, Krnov</t>
  </si>
  <si>
    <t>SO 01</t>
  </si>
  <si>
    <t>Vlastní stavba</t>
  </si>
  <si>
    <t>3</t>
  </si>
  <si>
    <t>Svislé a kompletní konstrukce</t>
  </si>
  <si>
    <t>310235241</t>
  </si>
  <si>
    <t>Zazdívka otvorů pl do 0,0225 m2 ve zdivu nadzákladovém cihlami pálenými tl do 300 mm</t>
  </si>
  <si>
    <t>kus</t>
  </si>
  <si>
    <t>310236241</t>
  </si>
  <si>
    <t>Zazdívka otvorů pl do 0,09 m2 ve zdivu nadzákladovém cihlami pálenými tl do 300 mm</t>
  </si>
  <si>
    <t>310279841</t>
  </si>
  <si>
    <t>Zazdívka otvorů pl do 4 m2 ve zdivu nadzákladovém z nepálených tvárnic tl do 300 mm</t>
  </si>
  <si>
    <t>m3</t>
  </si>
  <si>
    <t>317234410</t>
  </si>
  <si>
    <t xml:space="preserve">Vyzdívka mezi nosníky z cihel pálených na MC </t>
  </si>
  <si>
    <t>317944311</t>
  </si>
  <si>
    <t>Válcované nosníky do č.12 dodatečně osazované do připravených otvorů</t>
  </si>
  <si>
    <t>t</t>
  </si>
  <si>
    <t>317944313</t>
  </si>
  <si>
    <t>Válcované nosníky č.14 až 22 dodatečně osazované do připravených otvorů</t>
  </si>
  <si>
    <t>319201311</t>
  </si>
  <si>
    <t>Vyrovnání nerovného povrchu zdiva tl do 30 mm maltou</t>
  </si>
  <si>
    <t>m2</t>
  </si>
  <si>
    <t>340239232</t>
  </si>
  <si>
    <t>Zazdívka otvorů pl do 4 m2 v příčkách nebo stěnách z příčkovek porobetonových tl 75 mm</t>
  </si>
  <si>
    <t>346244352</t>
  </si>
  <si>
    <t>Obezdívka koupelnových van ploch rovných tl 50 mm z pórobetonových přesných příčkovek hladkých</t>
  </si>
  <si>
    <t>346244381</t>
  </si>
  <si>
    <t>Plentování jednostranné v do 200 mm válcovaných nosníků cihlami</t>
  </si>
  <si>
    <t>346272112</t>
  </si>
  <si>
    <t>Přizdívky tl 75 mm z pórobetonových přesných příčkovek objemové hmotnosti 500 kg/m3</t>
  </si>
  <si>
    <t>6</t>
  </si>
  <si>
    <t>Úpravy povrchu, podlahy, osazení</t>
  </si>
  <si>
    <t>610991111</t>
  </si>
  <si>
    <t>Zakrývání výplní vnitřních otvorů, předmětů a konstrukcí</t>
  </si>
  <si>
    <t>612421626</t>
  </si>
  <si>
    <t>Vnitřní omítka zdiva vápenná nebo vápenocementová hladká (pod obklady)</t>
  </si>
  <si>
    <t>612421637</t>
  </si>
  <si>
    <t>Vnitřní omítka zdiva vápenná nebo vápenocementová štuková</t>
  </si>
  <si>
    <t>632450233</t>
  </si>
  <si>
    <t>Vyrovnávací cementový potěr samonivelační provedený v ploše ze suchých směsí tl 40 mm</t>
  </si>
  <si>
    <t>642944121</t>
  </si>
  <si>
    <t xml:space="preserve">Osazování ocelových zárubní dodatečné pl do 2,5 m2 </t>
  </si>
  <si>
    <t>553311150</t>
  </si>
  <si>
    <t xml:space="preserve">zárubeň ocelová pro běžné zdění H 110 700 L/P </t>
  </si>
  <si>
    <t>553311170</t>
  </si>
  <si>
    <t xml:space="preserve">zárubeň ocelová pro běžné zdění H 110 800 L/P </t>
  </si>
  <si>
    <t>553311190</t>
  </si>
  <si>
    <t xml:space="preserve">zárubeň ocelová pro běžné zdění H 110 900 L/P </t>
  </si>
  <si>
    <t>9</t>
  </si>
  <si>
    <t>Ostatní konstrukce a práce-bourání</t>
  </si>
  <si>
    <t>941955002</t>
  </si>
  <si>
    <t xml:space="preserve">Lešení lehké pomocné v podlah do 1,9 m </t>
  </si>
  <si>
    <t>952901111</t>
  </si>
  <si>
    <t>Vyčištění budov bytové a občanské výstavby při výšce podlaží do 4 m</t>
  </si>
  <si>
    <t>953941101</t>
  </si>
  <si>
    <t xml:space="preserve">Dodávka a osazení autonomních hlásičů kouře </t>
  </si>
  <si>
    <t>962031132</t>
  </si>
  <si>
    <t>Bourání příček z cihel pálených na MVC tl do 100 mm, vč. příčky ze skleněných tvárnic</t>
  </si>
  <si>
    <t>962032231</t>
  </si>
  <si>
    <t>Bourání zdiva z cihel pálených nebo vápenopískových na MV nebo MVC</t>
  </si>
  <si>
    <t>965081213</t>
  </si>
  <si>
    <t>Bourání podlah z dlaždic keramických nebo xylolitových tl do 10 mm pl přes 1 m2</t>
  </si>
  <si>
    <t>968062455</t>
  </si>
  <si>
    <t xml:space="preserve">Vybourání dřevěných dveřních zárubní pl do 2 m2 </t>
  </si>
  <si>
    <t>968062456</t>
  </si>
  <si>
    <t xml:space="preserve">Vybourání dřevěných dveřních zárubní pl přes 2 m2 </t>
  </si>
  <si>
    <t>968062747</t>
  </si>
  <si>
    <t>Vybourání stěn dřevěných plných, zasklených nebo výkladních pl přes 4 m2</t>
  </si>
  <si>
    <t>968072455</t>
  </si>
  <si>
    <t xml:space="preserve">Vybourání kovových dveřních zárubní pl do 2 m2 </t>
  </si>
  <si>
    <t>968072456</t>
  </si>
  <si>
    <t xml:space="preserve">Vybourání kovových dveřních zárubní pl přes 2 m2 </t>
  </si>
  <si>
    <t>969011121</t>
  </si>
  <si>
    <t>Vybourání vodovodního nebo plynového vedení DN do 52</t>
  </si>
  <si>
    <t>m</t>
  </si>
  <si>
    <t>969021111</t>
  </si>
  <si>
    <t xml:space="preserve">Vybourání kanalizačního potrubí DN do 100 </t>
  </si>
  <si>
    <t>971033241</t>
  </si>
  <si>
    <t>Vybourání otvorů ve zdivu cihelném pl do 0,0225 m2 na MVC nebo MV tl do 300 mm</t>
  </si>
  <si>
    <t>971033561</t>
  </si>
  <si>
    <t>Vybourání otvorů ve zdivu cihelném pl do 1 m2 na MVC nebo MV tl do 600 mm</t>
  </si>
  <si>
    <t>971033621</t>
  </si>
  <si>
    <t>Vybourání otvorů ve zdivu cihelném pl do 4 m2 na MVC nebo MV tl do 100 mm</t>
  </si>
  <si>
    <t>971033651</t>
  </si>
  <si>
    <t>Vybourání otvorů ve zdivu cihelném pl do 4 m2 na MVC nebo MV tl do 600 mm</t>
  </si>
  <si>
    <t>974031664</t>
  </si>
  <si>
    <t>Vysekání rýh ve zdivu cihelném pro vtahování nosníků hl do 150 mm v do 150 mm</t>
  </si>
  <si>
    <t>974031666</t>
  </si>
  <si>
    <t>Vysekání rýh ve zdivu cihelném pro vtahování nosníků hl do 150 mm v do 250 mm</t>
  </si>
  <si>
    <t>120901121R00</t>
  </si>
  <si>
    <t>Bourání konstrukcí z prostého betonu - schodek v místnostech 316 a 315, tl. 15 cm</t>
  </si>
  <si>
    <t>978013191</t>
  </si>
  <si>
    <t>Otlučení vnitřních omítek stěn MV nebo MVC stěn o rozsahu do 100 %</t>
  </si>
  <si>
    <t>978059541</t>
  </si>
  <si>
    <t>Odsekání a odebrání obkladů stěn z vnitřních obkládaček pl přes 1 m2</t>
  </si>
  <si>
    <t>979011111</t>
  </si>
  <si>
    <t>Svislá doprava suti a vybouraných hmot za prvé podlaží</t>
  </si>
  <si>
    <t>979011121</t>
  </si>
  <si>
    <t xml:space="preserve">Svislá doprava suti a vybouraných hmot ZKD podlaží </t>
  </si>
  <si>
    <t>979081111</t>
  </si>
  <si>
    <t xml:space="preserve">Odvoz suti a vybouraných hmot na skládku do 1 km </t>
  </si>
  <si>
    <t>979081121</t>
  </si>
  <si>
    <t>Odvoz suti a vybouraných hmot na skládku ZKD 1 km přes 1 km</t>
  </si>
  <si>
    <t>979082111</t>
  </si>
  <si>
    <t>Vnitrostaveništní doprava suti a vybouraných hmot do 10 m</t>
  </si>
  <si>
    <t>979082121</t>
  </si>
  <si>
    <t>Vnitrostaveništní doprava suti a vybouraných hmot ZKD 5 m přes 10 m</t>
  </si>
  <si>
    <t>979098191</t>
  </si>
  <si>
    <t xml:space="preserve">Poplatek za skládku - netříděné </t>
  </si>
  <si>
    <t>711</t>
  </si>
  <si>
    <t>Izolace proti vodě, vlhkosti a plynům</t>
  </si>
  <si>
    <t>711111051</t>
  </si>
  <si>
    <t>Provedení izolace koupel.proti vlhkosti za studena na vodorovné ploše tekutou elastickou hydroizolací</t>
  </si>
  <si>
    <t>245511260</t>
  </si>
  <si>
    <t xml:space="preserve">tekutá izolační fólie </t>
  </si>
  <si>
    <t>kg</t>
  </si>
  <si>
    <t>711111054</t>
  </si>
  <si>
    <t>Provedení nových koupelen izolace tekutou elastickou hydroizolací - rohový pásek</t>
  </si>
  <si>
    <t>998711102</t>
  </si>
  <si>
    <t>Přesun hmot pro izolace proti vodě, vlhkosti a plynům v objektech výšky do 12 m</t>
  </si>
  <si>
    <t>713</t>
  </si>
  <si>
    <t>Izolace tepelné</t>
  </si>
  <si>
    <t>713111121</t>
  </si>
  <si>
    <t>Montáž izolace tepelné spodem stropů s uchycením drátem rohoží, pásů, dílců, desek</t>
  </si>
  <si>
    <t>631508490</t>
  </si>
  <si>
    <t xml:space="preserve">pás tepelně izolační minerální tl. 100 mm </t>
  </si>
  <si>
    <t>631507910</t>
  </si>
  <si>
    <t xml:space="preserve">pás tepelně izolační minerální tl. 200 mm </t>
  </si>
  <si>
    <t>998713102</t>
  </si>
  <si>
    <t>Přesun hmot pro izolace tepelné v objektech v do 12 m</t>
  </si>
  <si>
    <t>721</t>
  </si>
  <si>
    <t>Zdravotechnika - vnitřní kanalizace</t>
  </si>
  <si>
    <t>721111101</t>
  </si>
  <si>
    <t>Výpomocné práce kanalizace vnitřní - sekací práce, drážky, průrazy, zednická zapravení</t>
  </si>
  <si>
    <t>soubor</t>
  </si>
  <si>
    <t>721171905</t>
  </si>
  <si>
    <t xml:space="preserve">Potrubí z PP vsazení odbočky do hrdla DN 110 </t>
  </si>
  <si>
    <t>721171915</t>
  </si>
  <si>
    <t xml:space="preserve">Potrubí z PP propojení potrubí DN 110 </t>
  </si>
  <si>
    <t>721174025</t>
  </si>
  <si>
    <t xml:space="preserve">Potrubí kanalizační z PP odpadní DN 100 </t>
  </si>
  <si>
    <t>721174041</t>
  </si>
  <si>
    <t xml:space="preserve">Potrubí kanalizační z PP připojovací DN 32 </t>
  </si>
  <si>
    <t>721174043</t>
  </si>
  <si>
    <t xml:space="preserve">Potrubí kanalizační z PP připojovací DN 50 </t>
  </si>
  <si>
    <t>721174044</t>
  </si>
  <si>
    <t xml:space="preserve">Potrubí kanalizační z PP připojovací DN 70 </t>
  </si>
  <si>
    <t>721194103</t>
  </si>
  <si>
    <t xml:space="preserve">Vyvedení a upevnění odpadních výpustek DN 32 </t>
  </si>
  <si>
    <t>721194105</t>
  </si>
  <si>
    <t xml:space="preserve">Vyvedení a upevnění odpadních výpustek DN 50 </t>
  </si>
  <si>
    <t>721194109</t>
  </si>
  <si>
    <t xml:space="preserve">Vyvedení a upevnění odpadních výpustek DN 100 </t>
  </si>
  <si>
    <t>721226511</t>
  </si>
  <si>
    <t xml:space="preserve">Zápachová uzávěrka pro pračku a myčku DN 40/50 </t>
  </si>
  <si>
    <t>721273153</t>
  </si>
  <si>
    <t xml:space="preserve">Hlavice ventilační polypropylen PP DN 110 </t>
  </si>
  <si>
    <t>721290111</t>
  </si>
  <si>
    <t>Zkouška těsnosti potrubí kanalizace vodou do DN 125</t>
  </si>
  <si>
    <t>998721102</t>
  </si>
  <si>
    <t>Přesun hmot pro vnitřní kanalizace v objektech v do 12 m</t>
  </si>
  <si>
    <t>722</t>
  </si>
  <si>
    <t>Zdravotechnika - vnitřní vodovod</t>
  </si>
  <si>
    <t>722110101</t>
  </si>
  <si>
    <t>Výpomocné práce vodovod vnitřní - sekání drážek, prostupy, zednická zapravení</t>
  </si>
  <si>
    <t>722131914</t>
  </si>
  <si>
    <t>Potrubí pozinkované závitové vsazení odbočky do potrubí DN 32</t>
  </si>
  <si>
    <t>722174023</t>
  </si>
  <si>
    <t>Potrubí vodovodní plastové PPR svar polyfuze PN 20 D 25 x 4,2 mm</t>
  </si>
  <si>
    <t>722174024</t>
  </si>
  <si>
    <t>Potrubí vodovodní plastové PPR svar polyfuze PN 20 D 32 x5,4 mm</t>
  </si>
  <si>
    <t>722174026</t>
  </si>
  <si>
    <t>Potrubí vodovodní plastové PPR svar polyfuze PN 20 D 50 x 8,4 mm</t>
  </si>
  <si>
    <t>722181222</t>
  </si>
  <si>
    <t>Ochrana vodovodního potrubí přilepenými tepelně izolačními trubicemi z PE tl do 10 mm DN do 42 mm</t>
  </si>
  <si>
    <t>722181223</t>
  </si>
  <si>
    <t>Ochrana vodovodního potrubí přilepenými tepelně izolačními trubicemi z PE tl do 10 mm DN do 62 mm</t>
  </si>
  <si>
    <t>722220151</t>
  </si>
  <si>
    <t xml:space="preserve">Nástěnka závitová plastová PPR PN 20 DN 16 x G 1/2 </t>
  </si>
  <si>
    <t>722240122</t>
  </si>
  <si>
    <t xml:space="preserve">Kohout kulový plastový PPR DN 20 </t>
  </si>
  <si>
    <t>722262221</t>
  </si>
  <si>
    <t>Vodoměr závitový jednovtokový suchoběžný do 40 °C G 1/2 x 80 mm Qn 1,5 m3/s horizontální</t>
  </si>
  <si>
    <t>722290226</t>
  </si>
  <si>
    <t>Zkouška těsnosti vodovodního potrubí závitového do DN 50</t>
  </si>
  <si>
    <t>722290234</t>
  </si>
  <si>
    <t xml:space="preserve">Proplach a dezinfekce vodovodního potrubí do DN 80 </t>
  </si>
  <si>
    <t>998722102</t>
  </si>
  <si>
    <t>Přesun hmot pro vnitřní vodovod v objektech v do 12 m</t>
  </si>
  <si>
    <t>723</t>
  </si>
  <si>
    <t>Zdravotechnika - vnitřní plynovod</t>
  </si>
  <si>
    <t>723111101</t>
  </si>
  <si>
    <t>Výpomocné práce plynovod vnitřní - průrazy, drážky , zednická zapravení</t>
  </si>
  <si>
    <t>723150302</t>
  </si>
  <si>
    <t>Potrubí ocelové hladké černé bezešvé spojované svařováním tvářené za tepla D 21,3x2,65mm</t>
  </si>
  <si>
    <t>723150303</t>
  </si>
  <si>
    <t>Potrubí ocelové hladké černé bezešvé spojované svařováním tvářené za tepla D 25x2,6 mm</t>
  </si>
  <si>
    <t>723150304</t>
  </si>
  <si>
    <t>Potrubí ocelové hladké černé bezešvé spojované svařováním tvářené za tepla D 32x2,6 mm</t>
  </si>
  <si>
    <t>723150365</t>
  </si>
  <si>
    <t xml:space="preserve">Chránička D 38x2,6 mm </t>
  </si>
  <si>
    <t>723239201</t>
  </si>
  <si>
    <t xml:space="preserve">Zkouška těsnosti potrubí, revize zařízení </t>
  </si>
  <si>
    <t>783425422</t>
  </si>
  <si>
    <t>Nátěry syntetické potrubí do DN 50 barva dražší matný povrch 1x antikorozní, 1x základní, 2x email</t>
  </si>
  <si>
    <t>723160204</t>
  </si>
  <si>
    <t>Přípojka k plynoměru spojované na závit bez ochozu G 1</t>
  </si>
  <si>
    <t>723160334</t>
  </si>
  <si>
    <t xml:space="preserve">Rozpěrka přípojek plynoměru G 1 </t>
  </si>
  <si>
    <t>723190251</t>
  </si>
  <si>
    <t>Výpustky plynovodní vedení a upevnění DN 15 s nástěnkou</t>
  </si>
  <si>
    <t>723190915</t>
  </si>
  <si>
    <t xml:space="preserve">Navaření odbočky na potrubí plynovodní DN 32 </t>
  </si>
  <si>
    <t>723231162</t>
  </si>
  <si>
    <t xml:space="preserve">Kohout přímý G 1/2 se 2 závity s páčkou </t>
  </si>
  <si>
    <t>998723102</t>
  </si>
  <si>
    <t>Přesun hmot pro vnitřní plynovod v objektech v do 12 m</t>
  </si>
  <si>
    <t>725</t>
  </si>
  <si>
    <t>Zdravotechnika - zařizovací předměty</t>
  </si>
  <si>
    <t>725112171</t>
  </si>
  <si>
    <t>Klozet keramický kombi s hlubokým splachováním odpad vodorovný - dovávka + montáž</t>
  </si>
  <si>
    <t>725619101R00</t>
  </si>
  <si>
    <t>Montáž plynových sporáků vč. dodávky plynové hořáky a elektrická trouba</t>
  </si>
  <si>
    <t>725000009</t>
  </si>
  <si>
    <t xml:space="preserve">Dodávka a montáž digestoří vč. odvodu spalin </t>
  </si>
  <si>
    <t>551673900</t>
  </si>
  <si>
    <t xml:space="preserve">sedátko záchodové z PH bílé </t>
  </si>
  <si>
    <t>725211602</t>
  </si>
  <si>
    <t>Umyvadlo keramické připevněné na stěnu šrouby v bílé barvě bez krytu na sifon 550 mm</t>
  </si>
  <si>
    <t>725211701</t>
  </si>
  <si>
    <t xml:space="preserve">Umývátko keramické stěnové 400 mm </t>
  </si>
  <si>
    <t>725222116</t>
  </si>
  <si>
    <t>Vana bez armatur výtokových akrylátová se zápachovou uzávěrkou 1700x700 mm</t>
  </si>
  <si>
    <t>725311121</t>
  </si>
  <si>
    <t xml:space="preserve">Dřez jednoduchý nerezový se zápachovou uzávěrkou </t>
  </si>
  <si>
    <t>725811161</t>
  </si>
  <si>
    <t xml:space="preserve">Ventil výtokový nástěnný pračkový G 1/2x80 mm </t>
  </si>
  <si>
    <t>725813112</t>
  </si>
  <si>
    <t>Ventil rohový G 1/2 s pancéřovanou výtokovou trubičkou</t>
  </si>
  <si>
    <t>725821326</t>
  </si>
  <si>
    <t>Baterie dřezové stojánkové pákové s otáčivým kulatým ústím a délkou ramínka 265 mm</t>
  </si>
  <si>
    <t>725822612</t>
  </si>
  <si>
    <t>Baterie umyvadlové stojánkové pákové s otvíráním odpadu</t>
  </si>
  <si>
    <t>725831332</t>
  </si>
  <si>
    <t>Baterie vanové stojánkové sprchová pákové, vč. sprchy</t>
  </si>
  <si>
    <t>725860109</t>
  </si>
  <si>
    <t>Zápachové uzávěrky pro zařizovací předměty umyvadlové DN 40</t>
  </si>
  <si>
    <t>725862312</t>
  </si>
  <si>
    <t>Zápachové uzávěrky pro zařizovací předměty dřezové s přepadem a s připojením na myčku DN 50+kloub</t>
  </si>
  <si>
    <t>725864112</t>
  </si>
  <si>
    <t>Zápachové uzávěrky pro zařizovací předměty vanové DN 50 s odpadovým ventilem</t>
  </si>
  <si>
    <t>725980123</t>
  </si>
  <si>
    <t xml:space="preserve">Dvířka 30/30 </t>
  </si>
  <si>
    <t>998725102</t>
  </si>
  <si>
    <t>Přesun hmot pro zařizovací předměty v objektech v do 12 m</t>
  </si>
  <si>
    <t>731</t>
  </si>
  <si>
    <t>Ústřední vytápění - kotelny</t>
  </si>
  <si>
    <t>731241510</t>
  </si>
  <si>
    <t>Odtah kotle dvoutrubkový s přechodem na koaxiál, celkové délky cca 6 m</t>
  </si>
  <si>
    <t>731241532</t>
  </si>
  <si>
    <t>Montáž kotlů ocelových nástěnných na plyn do 24 kW s průtočným ohřevem TUV dvoutrubkový odtah</t>
  </si>
  <si>
    <t>484174340</t>
  </si>
  <si>
    <t>kotel závěsný s průtočným ohřevem TV, výkon 6, 00-24,0 kW, provedení TURBO</t>
  </si>
  <si>
    <t>731341160</t>
  </si>
  <si>
    <t>Uvedení kotle do provozu, topná zkouška, zaučení obsluhy</t>
  </si>
  <si>
    <t>998731202</t>
  </si>
  <si>
    <t xml:space="preserve">Přesun hmot pro kotelny v objektech v do 12 m </t>
  </si>
  <si>
    <t>733</t>
  </si>
  <si>
    <t>Ústřední vytápění - potrubí</t>
  </si>
  <si>
    <t>733111101</t>
  </si>
  <si>
    <t>Výpomocné práce ústřední vytápění - drážky, prostupy, vč. zednických zapravení</t>
  </si>
  <si>
    <t>733222202</t>
  </si>
  <si>
    <t>Potrubí měděné polotvrdé spojované tvrdým pájením D 1x1</t>
  </si>
  <si>
    <t>733222204</t>
  </si>
  <si>
    <t>Potrubí měděné polotvrdé spojované tvrdým pájením D 22x1</t>
  </si>
  <si>
    <t>733291101</t>
  </si>
  <si>
    <t xml:space="preserve">Zkouška těsnosti potrubí měděné do D 35x1,5 </t>
  </si>
  <si>
    <t>998733103</t>
  </si>
  <si>
    <t>Přesun hmot pro rozvody potrubí v objektech v do 24 m</t>
  </si>
  <si>
    <t>734</t>
  </si>
  <si>
    <t>Ústřední vytápění - armatury</t>
  </si>
  <si>
    <t>734211113</t>
  </si>
  <si>
    <t>Ventil závitový odvzdušňovací otopných těles V 4320 PN 6 do 120°C G 3/8</t>
  </si>
  <si>
    <t>734432141R00</t>
  </si>
  <si>
    <t>Prostorový termostat dodávka a montáž vč. samotstatného přívodu</t>
  </si>
  <si>
    <t>734221532</t>
  </si>
  <si>
    <t>Ventil závitový termostatický rohový bez hlavice ovládání jednoregulační G 1/2</t>
  </si>
  <si>
    <t>734221681</t>
  </si>
  <si>
    <t>Hlavice termostatická kapalinová  k ovládání termostatických ventilů</t>
  </si>
  <si>
    <t>734261412</t>
  </si>
  <si>
    <t xml:space="preserve">Šroubení regulační radiátorové rohové  G 1/2 </t>
  </si>
  <si>
    <t>734292714</t>
  </si>
  <si>
    <t>Kohout závitový kulový přímý chromovaný s páčkou G 3.4.2015</t>
  </si>
  <si>
    <t>998734103</t>
  </si>
  <si>
    <t xml:space="preserve">Přesun hmot pro armatury v objektech v do 24 m </t>
  </si>
  <si>
    <t>735</t>
  </si>
  <si>
    <t>Ústřední vytápění - otopná tělesa</t>
  </si>
  <si>
    <t>735152171</t>
  </si>
  <si>
    <t>Otopné těleso panelové typ 10 VK výška/délka 600/400 mm, dodávka+montáž</t>
  </si>
  <si>
    <t>735152272</t>
  </si>
  <si>
    <t>Otopné těleso panelové typ 11 VK výška/délka 600/500 mm, dodávka+montáž</t>
  </si>
  <si>
    <t>735152473</t>
  </si>
  <si>
    <t>Otopné těleso panelové typ 21 VK výška/délka 600/600 mm, dodávka+montáž</t>
  </si>
  <si>
    <t>735152475</t>
  </si>
  <si>
    <t>Otopné těleso panelové typ 21 VK výška/délka 600/800 mm, dodávka+montáž</t>
  </si>
  <si>
    <t>735152477</t>
  </si>
  <si>
    <t>Otopné těleso panelové typ 21 VK výška/délka 600/1000 mm, dodávka+montáž</t>
  </si>
  <si>
    <t>735152479</t>
  </si>
  <si>
    <t>Otopné těleso panelové typ 21 VK výška/délka 600/1200 mm, dodávka+montáž</t>
  </si>
  <si>
    <t>735152480</t>
  </si>
  <si>
    <t>Otopné těleso panelové typ 21 VK výška/délka 600/1400 mm, dodávka+montáž</t>
  </si>
  <si>
    <t>735152481</t>
  </si>
  <si>
    <t>Otopné těleso panelové typ 21 VK výška/délka 600/1600 mm, dodávka+montáž</t>
  </si>
  <si>
    <t>735152482</t>
  </si>
  <si>
    <t>Otopné těleso panelové typ 21 VK výška/délka 600/1800 mm, dodávka+montáž</t>
  </si>
  <si>
    <t>735152581</t>
  </si>
  <si>
    <t>Otopné těleso panelové typ 22 VK výška/délka 600/1600 mm, dodávka+montáž</t>
  </si>
  <si>
    <t>735152676</t>
  </si>
  <si>
    <t>Otopné těleso panelové typ 33 VK výška/délka 600/900 mm, dodávka+montáž</t>
  </si>
  <si>
    <t>735164511</t>
  </si>
  <si>
    <t>Montáž otopného tělesa trubkového na stěnu výšky tělesa do 1500 mm</t>
  </si>
  <si>
    <t>735164512</t>
  </si>
  <si>
    <t>Montáž otopného tělesa trubkového na stěnu výšky tělesa přes 1500 mm</t>
  </si>
  <si>
    <t>541530610</t>
  </si>
  <si>
    <t xml:space="preserve">těleso trubkové typ KRCM 1500/600/794 W </t>
  </si>
  <si>
    <t>541530620</t>
  </si>
  <si>
    <t xml:space="preserve">těleso trubkové typ KRCM 1820/754/900 W </t>
  </si>
  <si>
    <t>998735102</t>
  </si>
  <si>
    <t>Přesun hmot pro otopná tělesa v objektech v do 12 m</t>
  </si>
  <si>
    <t>763</t>
  </si>
  <si>
    <t>Montované konstrukce – dřevostavby, sádrokartony</t>
  </si>
  <si>
    <t>763111112</t>
  </si>
  <si>
    <t>SDK příčka s izolací tl 100 mm W111 jednoduchá kce CW a UW desky 1x GKB tl 12,5 mm</t>
  </si>
  <si>
    <t>763111129</t>
  </si>
  <si>
    <t>SDK příčka s izolací tl 100 mm W111 jednoduchá kce CW a UW desky se sádrovláknem, zvýšená požární od</t>
  </si>
  <si>
    <t>763111132</t>
  </si>
  <si>
    <t>SDK příčka s izolací tl 100 mm W111 jednoduchá kce CW a UW desky 1x GKBI tl 12,5 mm</t>
  </si>
  <si>
    <t>763111142</t>
  </si>
  <si>
    <t>SDK příčka s izol. tl 100 mm W111 jednoduchá kce CW a UW desky sádrovlákno se zvýš. požár. odoln.,</t>
  </si>
  <si>
    <t>763119112</t>
  </si>
  <si>
    <t>SDK příčka s izolací ochrana hran (rohů) volně stojících příček úhelníkem Al 25x25 mm</t>
  </si>
  <si>
    <t>763119210</t>
  </si>
  <si>
    <t xml:space="preserve">SDK  základní penetrační nátěr </t>
  </si>
  <si>
    <t>763132110</t>
  </si>
  <si>
    <t>SDK podhled  D112 zavěšená dvouvrstvá kce profil CD desky GKB tl 12,5 mm</t>
  </si>
  <si>
    <t>763132310</t>
  </si>
  <si>
    <t>SDK podhled D112 zavěšená dvouvrstvá kce profil CD desky GKBI tl 12,5 mm</t>
  </si>
  <si>
    <t>763132501</t>
  </si>
  <si>
    <t xml:space="preserve">Dodávka a montáž pározábrany na podhledy SDK </t>
  </si>
  <si>
    <t>763182191</t>
  </si>
  <si>
    <t>Montáž zárubní ocelových pro SDK příčky  W112 v do 2,75 m jednokřídlových</t>
  </si>
  <si>
    <t>553315310</t>
  </si>
  <si>
    <t>zárubeň ocelová pro sádrokarton s drážkou S 125 700 L/P</t>
  </si>
  <si>
    <t>553315320</t>
  </si>
  <si>
    <t>zárubeň ocelová pro sádrokarton s drážkou S 125 800 L/P</t>
  </si>
  <si>
    <t>998763302</t>
  </si>
  <si>
    <t>Přesun hmot pro sádrokartonové konstrukce v objektech v do 12 m</t>
  </si>
  <si>
    <t>764</t>
  </si>
  <si>
    <t>Konstrukce klempířské</t>
  </si>
  <si>
    <t>764342931</t>
  </si>
  <si>
    <t>Oprava Pz lemování trub průměr 150 mm hladká krytina do 30° (prostupy pro odtah plynových kotlů</t>
  </si>
  <si>
    <t>998764102R00</t>
  </si>
  <si>
    <t xml:space="preserve">Přesun hmot pro klempířské konstr., výšky do 12 m </t>
  </si>
  <si>
    <t>766</t>
  </si>
  <si>
    <t>Konstrukce truhlářské</t>
  </si>
  <si>
    <t>766421823</t>
  </si>
  <si>
    <t>Demontáž SDK obložení podhledů, vč.podkladových roštů</t>
  </si>
  <si>
    <t>766660001</t>
  </si>
  <si>
    <t>Montáž dveřních křídel otvíravých 1křídlových š do 0,8 m do ocelové zárubně</t>
  </si>
  <si>
    <t>611629300</t>
  </si>
  <si>
    <t>dveře vnitřní hladké lamino světlý dub plné 1křídlé 60x197 cm</t>
  </si>
  <si>
    <t>611629320</t>
  </si>
  <si>
    <t>dveře vnitřní hladké lamino světlý dub plné 1křídlé 70x197 cm</t>
  </si>
  <si>
    <t>611629340</t>
  </si>
  <si>
    <t>dveře vnitřní hladké lamino světlý dub plné 1křídlé 80x197 cm</t>
  </si>
  <si>
    <t>611629600</t>
  </si>
  <si>
    <t>dveře vnitřní hladké laminátová světlý dub sklo 2/3 1křídlé 80x197 cm</t>
  </si>
  <si>
    <t>766660002</t>
  </si>
  <si>
    <t>Montáž dveřních křídel otvíravých 1křídlových š přes 0,8 m do ocelové zárubně</t>
  </si>
  <si>
    <t>611629620</t>
  </si>
  <si>
    <t>dveře vnitřní hladké laminátová světlý dub sklo 2/3 1křídlé 90x197 cm</t>
  </si>
  <si>
    <t>766660021</t>
  </si>
  <si>
    <t>Montáž dveřních křídel otvíravých 1křídlových š do 0,8 m požárních do ocelové zárubně</t>
  </si>
  <si>
    <t>611656030</t>
  </si>
  <si>
    <t>dveře vnitřní požárně odolné, lakovaná MDF, odolnost EI (EW) 30 D3,1křídlové 90 x 197 cm</t>
  </si>
  <si>
    <t>766660722</t>
  </si>
  <si>
    <t xml:space="preserve">Montáž dveřního kování </t>
  </si>
  <si>
    <t>549141040</t>
  </si>
  <si>
    <t>kování bezpečnostní , knoflík-klika, vč. vložky a 3 klíčů</t>
  </si>
  <si>
    <t>549136530</t>
  </si>
  <si>
    <t>klika a knoflík se štíty pro vložku 26104, vč. vložky a 4 klíčů</t>
  </si>
  <si>
    <t>sada</t>
  </si>
  <si>
    <t>549136510</t>
  </si>
  <si>
    <t xml:space="preserve">klika a klika se štíty pro klíč 26103 </t>
  </si>
  <si>
    <t>766662811</t>
  </si>
  <si>
    <t xml:space="preserve">Demontáž truhlářských prahů dveří jednokřídlových </t>
  </si>
  <si>
    <t>766662812</t>
  </si>
  <si>
    <t xml:space="preserve">Demontáž truhlářských prahů dveří dvoukřídlových </t>
  </si>
  <si>
    <t>766691914</t>
  </si>
  <si>
    <t>Vyvěšení nebo zavěšení dřevěných křídel dveří pl do 2 m2</t>
  </si>
  <si>
    <t>766695212</t>
  </si>
  <si>
    <t>Montáž truhlářských prahů dveří 1křídlových šířky do 10 cm</t>
  </si>
  <si>
    <t>611871160</t>
  </si>
  <si>
    <t>prah dveřní dřevěný dubový tl 2 cm dl.62 cm š 10 cm</t>
  </si>
  <si>
    <t>611871360</t>
  </si>
  <si>
    <t>prah dveřní dřevěný dubový tl 2 cm dl.72 cm š 10 cm</t>
  </si>
  <si>
    <t>611871560</t>
  </si>
  <si>
    <t>prah dveřní dřevěný dubový tl 2 cm dl.82 cm š 10 cm</t>
  </si>
  <si>
    <t>611871760</t>
  </si>
  <si>
    <t>prah dveřní dřevěný dubový tl 2 cm dl.92 cm š 10 cm</t>
  </si>
  <si>
    <t>766811101</t>
  </si>
  <si>
    <t>Dodávka a montáž kuchyňské linky standardní proved dle schematu ve výpisu PD</t>
  </si>
  <si>
    <t>998766102</t>
  </si>
  <si>
    <t>Přesun hmot pro konstrukce truhlářské v objektech v do 12 m</t>
  </si>
  <si>
    <t>771</t>
  </si>
  <si>
    <t>Podlahy z dlaždic</t>
  </si>
  <si>
    <t>771473113</t>
  </si>
  <si>
    <t>Montáž soklíků z dlaždic keramických lepených rovných v do 120 mm</t>
  </si>
  <si>
    <t>771573116</t>
  </si>
  <si>
    <t>Montáž podlah keramických režných hladkých lepených</t>
  </si>
  <si>
    <t>771569792R00</t>
  </si>
  <si>
    <t xml:space="preserve">Příplatek za podlahy v omezeném prostoru </t>
  </si>
  <si>
    <t>771579790R00</t>
  </si>
  <si>
    <t xml:space="preserve">Příplatek za diagonální kladení </t>
  </si>
  <si>
    <t>771579795R00</t>
  </si>
  <si>
    <t xml:space="preserve">Příplatek za spárování vodotěsnou hmotou - plošně </t>
  </si>
  <si>
    <t>597611180</t>
  </si>
  <si>
    <t xml:space="preserve">dlaždice keramické - výběr </t>
  </si>
  <si>
    <t>771579191</t>
  </si>
  <si>
    <t>Příplatek k montáž podlah keramických za plochu do 5 m2</t>
  </si>
  <si>
    <t>771591111</t>
  </si>
  <si>
    <t xml:space="preserve">Podlahy penetrace podkladu </t>
  </si>
  <si>
    <t>998771102</t>
  </si>
  <si>
    <t>Přesun hmot pro podlahy z dlaždic v objektech v do 12 m</t>
  </si>
  <si>
    <t>775</t>
  </si>
  <si>
    <t>Podlahy dřevěné (parkety, vlysy aj.)</t>
  </si>
  <si>
    <t>775511800</t>
  </si>
  <si>
    <t>Demontáž podlah vlysových lepených s lištami lep. vč. pokladové konstrukce v m.č.317, 322, 324</t>
  </si>
  <si>
    <t>775531800</t>
  </si>
  <si>
    <t>Demontáž plovoucích lamino podlah s lištami lepenými</t>
  </si>
  <si>
    <t>776</t>
  </si>
  <si>
    <t>Podlahy povlakové</t>
  </si>
  <si>
    <t>776401800</t>
  </si>
  <si>
    <t>Odstranění soklíků a lišt pryžových nebo plastových</t>
  </si>
  <si>
    <t>776421110</t>
  </si>
  <si>
    <t>Lepení obvodových soklíků z měkčených plastů, vč. dodávky materiálu</t>
  </si>
  <si>
    <t>776511000</t>
  </si>
  <si>
    <t xml:space="preserve">Lepení pásů povlakových podlah pryžových </t>
  </si>
  <si>
    <t>284122450</t>
  </si>
  <si>
    <t xml:space="preserve">podlahovina Standard šíře 1500  tl. 1,5 mm </t>
  </si>
  <si>
    <t>776511810</t>
  </si>
  <si>
    <t xml:space="preserve">Demontáž povlakových podlah lepených bez podložky </t>
  </si>
  <si>
    <t>776511840</t>
  </si>
  <si>
    <t xml:space="preserve">Demontáž podlah textilních lepených </t>
  </si>
  <si>
    <t>776590100</t>
  </si>
  <si>
    <t xml:space="preserve">Úprava podkladu nášlapných ploch vysátím </t>
  </si>
  <si>
    <t>776590150</t>
  </si>
  <si>
    <t xml:space="preserve">Úprava podkladu nášlapných ploch penetrací </t>
  </si>
  <si>
    <t>776990112</t>
  </si>
  <si>
    <t>Vyrovnání podkladu samonivelační stěrkou tl 3 cm pevnosti 30 Mpa</t>
  </si>
  <si>
    <t>762</t>
  </si>
  <si>
    <t>Konstrukce tesařské</t>
  </si>
  <si>
    <t>762511217U00</t>
  </si>
  <si>
    <t>Podlaha OSB 25 sraz lepená, vyrovnávací kce m.č. 317, 322, 324 vč. roštu dle popisu PD vč. dod</t>
  </si>
  <si>
    <t>998762102R00</t>
  </si>
  <si>
    <t xml:space="preserve">Přesun hmot pro tesařské konstrukce, výšky do 12 m </t>
  </si>
  <si>
    <t>998776102</t>
  </si>
  <si>
    <t>Přesun hmot pro podlahy povlakové v objektech v do 12 m</t>
  </si>
  <si>
    <t>781</t>
  </si>
  <si>
    <t>Dokončovací práce - obklady keramické</t>
  </si>
  <si>
    <t>781413112</t>
  </si>
  <si>
    <t>Montáž obkladů vnitřních stěn z obkladaček pórovinových lepených do 25 ks/m2</t>
  </si>
  <si>
    <t>781493111U00</t>
  </si>
  <si>
    <t>Plastový profil rohový dod+mont</t>
  </si>
  <si>
    <t>781493211U00</t>
  </si>
  <si>
    <t xml:space="preserve">Plastový profil vanový, dod+mont </t>
  </si>
  <si>
    <t>781493511U00</t>
  </si>
  <si>
    <t>Plastový profil ukončovací dod+mont.</t>
  </si>
  <si>
    <t>597610390</t>
  </si>
  <si>
    <t xml:space="preserve">obkládačky keramické - výběr </t>
  </si>
  <si>
    <t>781493610</t>
  </si>
  <si>
    <t>Montáž vanových plastových dvířek lepených na magnet</t>
  </si>
  <si>
    <t>998781102</t>
  </si>
  <si>
    <t>Přesun hmot pro obklady keramické v objektech v do 12 m</t>
  </si>
  <si>
    <t>783</t>
  </si>
  <si>
    <t>Dokončovací práce - nátěry</t>
  </si>
  <si>
    <t>783201821</t>
  </si>
  <si>
    <t>Odstranění nátěrů ze zámečnických konstrukcí opálením</t>
  </si>
  <si>
    <t>783221122</t>
  </si>
  <si>
    <t>Nátěry syntetické KDK barva dražší matný povrch 1x antikorozní, 1x základní, 2x email</t>
  </si>
  <si>
    <t>784</t>
  </si>
  <si>
    <t>Dokončovací práce - malby</t>
  </si>
  <si>
    <t>784453631</t>
  </si>
  <si>
    <t>Malby ze směsi  tekuté disperzní bílé otěruvzdorné dvojnásobné s penetrací místnost v do 3,8 m</t>
  </si>
  <si>
    <t>21-M</t>
  </si>
  <si>
    <t>Elektromontáže</t>
  </si>
  <si>
    <t>210000001</t>
  </si>
  <si>
    <t xml:space="preserve">Spínač č. 1, bílý, vč. rámečku - montáž </t>
  </si>
  <si>
    <t xml:space="preserve">spínač č. 1, bílý, vč. rámečku - dodávka </t>
  </si>
  <si>
    <t>210000002</t>
  </si>
  <si>
    <t xml:space="preserve">Spínač č. 5, bílý, vč. rámečku - montáž </t>
  </si>
  <si>
    <t>2</t>
  </si>
  <si>
    <t xml:space="preserve">spínač č. 5, bílý, vč. rámečku - dodávka </t>
  </si>
  <si>
    <t>210000003</t>
  </si>
  <si>
    <t xml:space="preserve">Spínač č. 6, bílý, vč. rámečku - montáž </t>
  </si>
  <si>
    <t xml:space="preserve">spínač č. 6, bílý, vč. rámečku - dodávka </t>
  </si>
  <si>
    <t>210000004</t>
  </si>
  <si>
    <t xml:space="preserve">Spínač č. 5, bílý, vč. rámečku, IP44 - montáž </t>
  </si>
  <si>
    <t>5</t>
  </si>
  <si>
    <t xml:space="preserve">spínač č. 5, bílý, vč. rámečku, IP44 - dodávka </t>
  </si>
  <si>
    <t>210000006</t>
  </si>
  <si>
    <t xml:space="preserve">Spínač pohybový, 230 V 10A, 360 st - montáž </t>
  </si>
  <si>
    <t xml:space="preserve">spínač pohybový 230V 10A 360 st - dodávka </t>
  </si>
  <si>
    <t>210000007</t>
  </si>
  <si>
    <t>Spínač č. 1,6 s orient. doutnávkou, bílý, vč. rámečku - montáž</t>
  </si>
  <si>
    <t>7</t>
  </si>
  <si>
    <t>spínač č. 1,6 s orient. doutnávkou, bílý, vč. rámečku - dodávka</t>
  </si>
  <si>
    <t>210000008</t>
  </si>
  <si>
    <t xml:space="preserve">Zásuvka jednonás. 230V/16A, vč. rámečku - montáž </t>
  </si>
  <si>
    <t>8</t>
  </si>
  <si>
    <t xml:space="preserve">zásuvka jednonás. 230V/16A, vč. rámečku - dodávka </t>
  </si>
  <si>
    <t>210000009</t>
  </si>
  <si>
    <t>Zásuvka 230V/16A, přepěťová ochrana, vč. rámečku - montáž</t>
  </si>
  <si>
    <t>zásuvka 230V/16A přepěťová ochrana, vč. rámečku - dodávka</t>
  </si>
  <si>
    <t>210000010</t>
  </si>
  <si>
    <t xml:space="preserve">Zásuvka TV+R+SAT, vč. rámečku - montáž </t>
  </si>
  <si>
    <t>10</t>
  </si>
  <si>
    <t xml:space="preserve">zásuvka TV+R+SAT, vč. rámečku - dodávka </t>
  </si>
  <si>
    <t>210000011</t>
  </si>
  <si>
    <t>Zásuvka jednonás. 230V/16A, bílá, vč. rámečku, IP44 - montáž</t>
  </si>
  <si>
    <t>11</t>
  </si>
  <si>
    <t>zásuvka jednonás. 230V/16A, bílá, vč. rámečku, IP44 - dodávka</t>
  </si>
  <si>
    <t>210000013</t>
  </si>
  <si>
    <t xml:space="preserve">Krabice - montáž </t>
  </si>
  <si>
    <t>13</t>
  </si>
  <si>
    <t xml:space="preserve">krabice - dodávka </t>
  </si>
  <si>
    <t>210000014</t>
  </si>
  <si>
    <t xml:space="preserve">CYKY J3x1,5 - montáž </t>
  </si>
  <si>
    <t>14</t>
  </si>
  <si>
    <t xml:space="preserve">CYKY J3x1,5 - dodávka </t>
  </si>
  <si>
    <t>210000015</t>
  </si>
  <si>
    <t xml:space="preserve">CYKY J5x1,5 - montáž </t>
  </si>
  <si>
    <t>15</t>
  </si>
  <si>
    <t xml:space="preserve">CYKY J5x1,5 - dodávka </t>
  </si>
  <si>
    <t>210000016</t>
  </si>
  <si>
    <t xml:space="preserve">CYKY J3x2,5 - montáž </t>
  </si>
  <si>
    <t>16</t>
  </si>
  <si>
    <t xml:space="preserve">CYKY J3x2,5 - dodávka </t>
  </si>
  <si>
    <t>210000017</t>
  </si>
  <si>
    <t xml:space="preserve">CYKY O2x1,5 - montáž </t>
  </si>
  <si>
    <t>17</t>
  </si>
  <si>
    <t xml:space="preserve">CYKY O2x1,5 - dodávka </t>
  </si>
  <si>
    <t>210000018</t>
  </si>
  <si>
    <t xml:space="preserve">CYKY J5x10 - montáž </t>
  </si>
  <si>
    <t>18</t>
  </si>
  <si>
    <t xml:space="preserve">CYKY J5x10 - dodávka </t>
  </si>
  <si>
    <t>210000019</t>
  </si>
  <si>
    <t xml:space="preserve">1-CYKY 4x - montáž </t>
  </si>
  <si>
    <t>19</t>
  </si>
  <si>
    <t xml:space="preserve">1-CYKY 4x - dodávka </t>
  </si>
  <si>
    <t>210000020</t>
  </si>
  <si>
    <t xml:space="preserve">CYY 25 - montáž </t>
  </si>
  <si>
    <t>20</t>
  </si>
  <si>
    <t xml:space="preserve">CYY 25 - dodávka </t>
  </si>
  <si>
    <t>210000021</t>
  </si>
  <si>
    <t xml:space="preserve">CYY 6 - montáž </t>
  </si>
  <si>
    <t>21</t>
  </si>
  <si>
    <t xml:space="preserve">CYY 6 - dodávka </t>
  </si>
  <si>
    <t>210000022</t>
  </si>
  <si>
    <t xml:space="preserve">Ukončení kab. celoplast 4x10 - montáž </t>
  </si>
  <si>
    <t>210000023</t>
  </si>
  <si>
    <t xml:space="preserve">Ukonč. vodiče v rozv. vč. zapojení - montáž </t>
  </si>
  <si>
    <t>210000024</t>
  </si>
  <si>
    <t xml:space="preserve">Spínač zvonkový bílý, vč. rámečku - montáž </t>
  </si>
  <si>
    <t>24</t>
  </si>
  <si>
    <t xml:space="preserve">spínač zvonkový bílý vč. rámečku - dodávka </t>
  </si>
  <si>
    <t>210000025</t>
  </si>
  <si>
    <t xml:space="preserve">Zářivk. sv. PLT, písk. sklo 2x18 W - montáž </t>
  </si>
  <si>
    <t>210000026</t>
  </si>
  <si>
    <t xml:space="preserve">Sekání drážek </t>
  </si>
  <si>
    <t>25</t>
  </si>
  <si>
    <t xml:space="preserve">zářivk.sv. PLT, písk. sklo 2x18 W - dodávka </t>
  </si>
  <si>
    <t>210000027</t>
  </si>
  <si>
    <t xml:space="preserve">Průrazy </t>
  </si>
  <si>
    <t>210000028</t>
  </si>
  <si>
    <t xml:space="preserve">Výchozí revize </t>
  </si>
  <si>
    <t>210000029</t>
  </si>
  <si>
    <t xml:space="preserve">Rozváděč RM3 - montáž </t>
  </si>
  <si>
    <t>29</t>
  </si>
  <si>
    <t xml:space="preserve">rozváděč RM 3 - dodávka </t>
  </si>
  <si>
    <t>210000030</t>
  </si>
  <si>
    <t xml:space="preserve">Rozváděč RB - montáž </t>
  </si>
  <si>
    <t>30</t>
  </si>
  <si>
    <t xml:space="preserve">rozváděč RB - dodávka </t>
  </si>
  <si>
    <t>210000031</t>
  </si>
  <si>
    <t xml:space="preserve">Dokońčovací práce </t>
  </si>
  <si>
    <t>hod</t>
  </si>
  <si>
    <t>210000032</t>
  </si>
  <si>
    <t xml:space="preserve">Komplexní vyzkoušení </t>
  </si>
  <si>
    <t>210000033</t>
  </si>
  <si>
    <t xml:space="preserve">Podružný materiál </t>
  </si>
  <si>
    <t>M21</t>
  </si>
  <si>
    <t>Elektromontaže</t>
  </si>
  <si>
    <t>210200013RT1</t>
  </si>
  <si>
    <t>Svítidlo žárovkové, 60 W, stropní včetně svítidla + 60 W + sklo, dod+mont.</t>
  </si>
  <si>
    <t>210201054R00</t>
  </si>
  <si>
    <t>Svítidlo zářivkové nástěnné ke kuch. lince dodávka a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</si>
</sst>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BE55"/>
  <sheetViews>
    <sheetView topLeftCell="A13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>
        <f>Rekapitulace!H1</f>
        <v>1</v>
      </c>
      <c r="D2" s="5" t="str">
        <f>Rekapitulace!G2</f>
        <v>Vlastní stavba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79</v>
      </c>
      <c r="B5" s="16"/>
      <c r="C5" s="17" t="s">
        <v>80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77</v>
      </c>
      <c r="B7" s="24"/>
      <c r="C7" s="25" t="s">
        <v>78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01"/>
      <c r="D8" s="201"/>
      <c r="E8" s="202"/>
      <c r="F8" s="29" t="s">
        <v>12</v>
      </c>
      <c r="G8" s="30"/>
      <c r="H8" s="31"/>
      <c r="I8" s="32"/>
    </row>
    <row r="9" spans="1:57" x14ac:dyDescent="0.2">
      <c r="A9" s="28" t="s">
        <v>13</v>
      </c>
      <c r="B9" s="11"/>
      <c r="C9" s="201">
        <f>Projektant</f>
        <v>0</v>
      </c>
      <c r="D9" s="201"/>
      <c r="E9" s="202"/>
      <c r="F9" s="11"/>
      <c r="G9" s="33"/>
      <c r="H9" s="34"/>
    </row>
    <row r="10" spans="1:57" x14ac:dyDescent="0.2">
      <c r="A10" s="28" t="s">
        <v>14</v>
      </c>
      <c r="B10" s="11"/>
      <c r="C10" s="201"/>
      <c r="D10" s="201"/>
      <c r="E10" s="201"/>
      <c r="F10" s="35"/>
      <c r="G10" s="36"/>
      <c r="H10" s="37"/>
    </row>
    <row r="11" spans="1:57" ht="13.5" customHeight="1" x14ac:dyDescent="0.2">
      <c r="A11" s="28" t="s">
        <v>15</v>
      </c>
      <c r="B11" s="11"/>
      <c r="C11" s="201"/>
      <c r="D11" s="201"/>
      <c r="E11" s="201"/>
      <c r="F11" s="38" t="s">
        <v>16</v>
      </c>
      <c r="G11" s="39" t="s">
        <v>77</v>
      </c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17</v>
      </c>
      <c r="B12" s="9"/>
      <c r="C12" s="203"/>
      <c r="D12" s="203"/>
      <c r="E12" s="203"/>
      <c r="F12" s="42" t="s">
        <v>18</v>
      </c>
      <c r="G12" s="43"/>
      <c r="H12" s="34"/>
    </row>
    <row r="13" spans="1:57" ht="28.5" customHeight="1" thickBot="1" x14ac:dyDescent="0.25">
      <c r="A13" s="44" t="s">
        <v>19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20</v>
      </c>
      <c r="B14" s="49"/>
      <c r="C14" s="50"/>
      <c r="D14" s="51" t="s">
        <v>21</v>
      </c>
      <c r="E14" s="52"/>
      <c r="F14" s="52"/>
      <c r="G14" s="50"/>
    </row>
    <row r="15" spans="1:57" ht="15.95" customHeight="1" x14ac:dyDescent="0.2">
      <c r="A15" s="53"/>
      <c r="B15" s="54" t="s">
        <v>22</v>
      </c>
      <c r="C15" s="55">
        <f>HSV</f>
        <v>0</v>
      </c>
      <c r="D15" s="56"/>
      <c r="E15" s="57"/>
      <c r="F15" s="58"/>
      <c r="G15" s="55"/>
    </row>
    <row r="16" spans="1:57" ht="15.95" customHeight="1" x14ac:dyDescent="0.2">
      <c r="A16" s="53" t="s">
        <v>23</v>
      </c>
      <c r="B16" s="54" t="s">
        <v>24</v>
      </c>
      <c r="C16" s="55">
        <f>PSV</f>
        <v>0</v>
      </c>
      <c r="D16" s="8"/>
      <c r="E16" s="59"/>
      <c r="F16" s="60"/>
      <c r="G16" s="55"/>
    </row>
    <row r="17" spans="1:7" ht="15.95" customHeight="1" x14ac:dyDescent="0.2">
      <c r="A17" s="53" t="s">
        <v>25</v>
      </c>
      <c r="B17" s="54" t="s">
        <v>26</v>
      </c>
      <c r="C17" s="55">
        <f>Mont</f>
        <v>0</v>
      </c>
      <c r="D17" s="8"/>
      <c r="E17" s="59"/>
      <c r="F17" s="60"/>
      <c r="G17" s="55"/>
    </row>
    <row r="18" spans="1:7" ht="15.95" customHeight="1" x14ac:dyDescent="0.2">
      <c r="A18" s="61" t="s">
        <v>27</v>
      </c>
      <c r="B18" s="62" t="s">
        <v>28</v>
      </c>
      <c r="C18" s="55">
        <f>Dodavka</f>
        <v>0</v>
      </c>
      <c r="D18" s="8"/>
      <c r="E18" s="59"/>
      <c r="F18" s="60"/>
      <c r="G18" s="55"/>
    </row>
    <row r="19" spans="1:7" ht="15.95" customHeight="1" x14ac:dyDescent="0.2">
      <c r="A19" s="63" t="s">
        <v>29</v>
      </c>
      <c r="B19" s="54"/>
      <c r="C19" s="55">
        <f>SUM(C15:C18)</f>
        <v>0</v>
      </c>
      <c r="D19" s="8"/>
      <c r="E19" s="59"/>
      <c r="F19" s="60"/>
      <c r="G19" s="55"/>
    </row>
    <row r="20" spans="1:7" ht="15.95" customHeight="1" x14ac:dyDescent="0.2">
      <c r="A20" s="63"/>
      <c r="B20" s="54"/>
      <c r="C20" s="55"/>
      <c r="D20" s="8"/>
      <c r="E20" s="59"/>
      <c r="F20" s="60"/>
      <c r="G20" s="55"/>
    </row>
    <row r="21" spans="1:7" ht="15.95" customHeight="1" x14ac:dyDescent="0.2">
      <c r="A21" s="63" t="s">
        <v>30</v>
      </c>
      <c r="B21" s="54"/>
      <c r="C21" s="55">
        <f>HZS</f>
        <v>0</v>
      </c>
      <c r="D21" s="8"/>
      <c r="E21" s="59"/>
      <c r="F21" s="60"/>
      <c r="G21" s="55"/>
    </row>
    <row r="22" spans="1:7" ht="15.95" customHeight="1" x14ac:dyDescent="0.2">
      <c r="A22" s="64" t="s">
        <v>31</v>
      </c>
      <c r="B22" s="65"/>
      <c r="C22" s="55">
        <f>C19+C21</f>
        <v>0</v>
      </c>
      <c r="D22" s="8" t="s">
        <v>32</v>
      </c>
      <c r="E22" s="59"/>
      <c r="F22" s="60"/>
      <c r="G22" s="55">
        <f>G23-SUM(G15:G21)</f>
        <v>0</v>
      </c>
    </row>
    <row r="23" spans="1:7" ht="15.95" customHeight="1" thickBot="1" x14ac:dyDescent="0.25">
      <c r="A23" s="204" t="s">
        <v>33</v>
      </c>
      <c r="B23" s="205"/>
      <c r="C23" s="66">
        <f>C22+G23</f>
        <v>0</v>
      </c>
      <c r="D23" s="67" t="s">
        <v>34</v>
      </c>
      <c r="E23" s="68"/>
      <c r="F23" s="69"/>
      <c r="G23" s="55">
        <f>VRN</f>
        <v>0</v>
      </c>
    </row>
    <row r="24" spans="1:7" x14ac:dyDescent="0.2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 x14ac:dyDescent="0.2">
      <c r="A25" s="64" t="s">
        <v>38</v>
      </c>
      <c r="B25" s="65"/>
      <c r="C25" s="75"/>
      <c r="D25" s="65" t="s">
        <v>38</v>
      </c>
      <c r="E25" s="76"/>
      <c r="F25" s="77" t="s">
        <v>38</v>
      </c>
      <c r="G25" s="78"/>
    </row>
    <row r="26" spans="1:7" ht="37.5" customHeight="1" x14ac:dyDescent="0.2">
      <c r="A26" s="64" t="s">
        <v>39</v>
      </c>
      <c r="B26" s="79"/>
      <c r="C26" s="75"/>
      <c r="D26" s="65" t="s">
        <v>39</v>
      </c>
      <c r="E26" s="76"/>
      <c r="F26" s="77" t="s">
        <v>39</v>
      </c>
      <c r="G26" s="78"/>
    </row>
    <row r="27" spans="1:7" x14ac:dyDescent="0.2">
      <c r="A27" s="64"/>
      <c r="B27" s="80"/>
      <c r="C27" s="75"/>
      <c r="D27" s="65"/>
      <c r="E27" s="76"/>
      <c r="F27" s="77"/>
      <c r="G27" s="78"/>
    </row>
    <row r="28" spans="1:7" x14ac:dyDescent="0.2">
      <c r="A28" s="64" t="s">
        <v>40</v>
      </c>
      <c r="B28" s="65"/>
      <c r="C28" s="75"/>
      <c r="D28" s="77" t="s">
        <v>41</v>
      </c>
      <c r="E28" s="75"/>
      <c r="F28" s="81" t="s">
        <v>41</v>
      </c>
      <c r="G28" s="78"/>
    </row>
    <row r="29" spans="1:7" ht="69" customHeight="1" x14ac:dyDescent="0.2">
      <c r="A29" s="64"/>
      <c r="B29" s="65"/>
      <c r="C29" s="82"/>
      <c r="D29" s="83"/>
      <c r="E29" s="82"/>
      <c r="F29" s="65"/>
      <c r="G29" s="78"/>
    </row>
    <row r="30" spans="1:7" x14ac:dyDescent="0.2">
      <c r="A30" s="84" t="s">
        <v>42</v>
      </c>
      <c r="B30" s="85"/>
      <c r="C30" s="86">
        <v>15</v>
      </c>
      <c r="D30" s="85" t="s">
        <v>43</v>
      </c>
      <c r="E30" s="87"/>
      <c r="F30" s="196">
        <f>C23-F32</f>
        <v>0</v>
      </c>
      <c r="G30" s="197"/>
    </row>
    <row r="31" spans="1:7" x14ac:dyDescent="0.2">
      <c r="A31" s="84" t="s">
        <v>44</v>
      </c>
      <c r="B31" s="85"/>
      <c r="C31" s="86">
        <f>SazbaDPH1</f>
        <v>15</v>
      </c>
      <c r="D31" s="85" t="s">
        <v>45</v>
      </c>
      <c r="E31" s="87"/>
      <c r="F31" s="196">
        <f>ROUND(PRODUCT(F30,C31/100),0)</f>
        <v>0</v>
      </c>
      <c r="G31" s="197"/>
    </row>
    <row r="32" spans="1:7" x14ac:dyDescent="0.2">
      <c r="A32" s="84" t="s">
        <v>42</v>
      </c>
      <c r="B32" s="85"/>
      <c r="C32" s="86">
        <v>0</v>
      </c>
      <c r="D32" s="85" t="s">
        <v>45</v>
      </c>
      <c r="E32" s="87"/>
      <c r="F32" s="196">
        <v>0</v>
      </c>
      <c r="G32" s="197"/>
    </row>
    <row r="33" spans="1:8" x14ac:dyDescent="0.2">
      <c r="A33" s="84" t="s">
        <v>44</v>
      </c>
      <c r="B33" s="88"/>
      <c r="C33" s="89">
        <f>SazbaDPH2</f>
        <v>0</v>
      </c>
      <c r="D33" s="85" t="s">
        <v>45</v>
      </c>
      <c r="E33" s="60"/>
      <c r="F33" s="196">
        <f>ROUND(PRODUCT(F32,C33/100),0)</f>
        <v>0</v>
      </c>
      <c r="G33" s="197"/>
    </row>
    <row r="34" spans="1:8" s="93" customFormat="1" ht="19.5" customHeight="1" thickBot="1" x14ac:dyDescent="0.3">
      <c r="A34" s="90" t="s">
        <v>46</v>
      </c>
      <c r="B34" s="91"/>
      <c r="C34" s="91"/>
      <c r="D34" s="91"/>
      <c r="E34" s="92"/>
      <c r="F34" s="198">
        <f>ROUND(SUM(F30:F33),0)</f>
        <v>0</v>
      </c>
      <c r="G34" s="199"/>
    </row>
    <row r="36" spans="1:8" x14ac:dyDescent="0.2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 x14ac:dyDescent="0.2">
      <c r="A37" s="94"/>
      <c r="B37" s="200"/>
      <c r="C37" s="200"/>
      <c r="D37" s="200"/>
      <c r="E37" s="200"/>
      <c r="F37" s="200"/>
      <c r="G37" s="200"/>
      <c r="H37" t="s">
        <v>5</v>
      </c>
    </row>
    <row r="38" spans="1:8" ht="12.75" customHeight="1" x14ac:dyDescent="0.2">
      <c r="A38" s="95"/>
      <c r="B38" s="200"/>
      <c r="C38" s="200"/>
      <c r="D38" s="200"/>
      <c r="E38" s="200"/>
      <c r="F38" s="200"/>
      <c r="G38" s="200"/>
      <c r="H38" t="s">
        <v>5</v>
      </c>
    </row>
    <row r="39" spans="1:8" x14ac:dyDescent="0.2">
      <c r="A39" s="95"/>
      <c r="B39" s="200"/>
      <c r="C39" s="200"/>
      <c r="D39" s="200"/>
      <c r="E39" s="200"/>
      <c r="F39" s="200"/>
      <c r="G39" s="200"/>
      <c r="H39" t="s">
        <v>5</v>
      </c>
    </row>
    <row r="40" spans="1:8" x14ac:dyDescent="0.2">
      <c r="A40" s="95"/>
      <c r="B40" s="200"/>
      <c r="C40" s="200"/>
      <c r="D40" s="200"/>
      <c r="E40" s="200"/>
      <c r="F40" s="200"/>
      <c r="G40" s="200"/>
      <c r="H40" t="s">
        <v>5</v>
      </c>
    </row>
    <row r="41" spans="1:8" x14ac:dyDescent="0.2">
      <c r="A41" s="95"/>
      <c r="B41" s="200"/>
      <c r="C41" s="200"/>
      <c r="D41" s="200"/>
      <c r="E41" s="200"/>
      <c r="F41" s="200"/>
      <c r="G41" s="200"/>
      <c r="H41" t="s">
        <v>5</v>
      </c>
    </row>
    <row r="42" spans="1:8" x14ac:dyDescent="0.2">
      <c r="A42" s="95"/>
      <c r="B42" s="200"/>
      <c r="C42" s="200"/>
      <c r="D42" s="200"/>
      <c r="E42" s="200"/>
      <c r="F42" s="200"/>
      <c r="G42" s="200"/>
      <c r="H42" t="s">
        <v>5</v>
      </c>
    </row>
    <row r="43" spans="1:8" x14ac:dyDescent="0.2">
      <c r="A43" s="95"/>
      <c r="B43" s="200"/>
      <c r="C43" s="200"/>
      <c r="D43" s="200"/>
      <c r="E43" s="200"/>
      <c r="F43" s="200"/>
      <c r="G43" s="200"/>
      <c r="H43" t="s">
        <v>5</v>
      </c>
    </row>
    <row r="44" spans="1:8" x14ac:dyDescent="0.2">
      <c r="A44" s="95"/>
      <c r="B44" s="200"/>
      <c r="C44" s="200"/>
      <c r="D44" s="200"/>
      <c r="E44" s="200"/>
      <c r="F44" s="200"/>
      <c r="G44" s="200"/>
      <c r="H44" t="s">
        <v>5</v>
      </c>
    </row>
    <row r="45" spans="1:8" ht="0.75" customHeight="1" x14ac:dyDescent="0.2">
      <c r="A45" s="95"/>
      <c r="B45" s="200"/>
      <c r="C45" s="200"/>
      <c r="D45" s="200"/>
      <c r="E45" s="200"/>
      <c r="F45" s="200"/>
      <c r="G45" s="200"/>
      <c r="H45" t="s">
        <v>5</v>
      </c>
    </row>
    <row r="46" spans="1:8" x14ac:dyDescent="0.2">
      <c r="B46" s="195"/>
      <c r="C46" s="195"/>
      <c r="D46" s="195"/>
      <c r="E46" s="195"/>
      <c r="F46" s="195"/>
      <c r="G46" s="195"/>
    </row>
    <row r="47" spans="1:8" x14ac:dyDescent="0.2">
      <c r="B47" s="195"/>
      <c r="C47" s="195"/>
      <c r="D47" s="195"/>
      <c r="E47" s="195"/>
      <c r="F47" s="195"/>
      <c r="G47" s="195"/>
    </row>
    <row r="48" spans="1:8" x14ac:dyDescent="0.2">
      <c r="B48" s="195"/>
      <c r="C48" s="195"/>
      <c r="D48" s="195"/>
      <c r="E48" s="195"/>
      <c r="F48" s="195"/>
      <c r="G48" s="195"/>
    </row>
    <row r="49" spans="2:7" x14ac:dyDescent="0.2">
      <c r="B49" s="195"/>
      <c r="C49" s="195"/>
      <c r="D49" s="195"/>
      <c r="E49" s="195"/>
      <c r="F49" s="195"/>
      <c r="G49" s="195"/>
    </row>
    <row r="50" spans="2:7" x14ac:dyDescent="0.2">
      <c r="B50" s="195"/>
      <c r="C50" s="195"/>
      <c r="D50" s="195"/>
      <c r="E50" s="195"/>
      <c r="F50" s="195"/>
      <c r="G50" s="195"/>
    </row>
    <row r="51" spans="2:7" x14ac:dyDescent="0.2">
      <c r="B51" s="195"/>
      <c r="C51" s="195"/>
      <c r="D51" s="195"/>
      <c r="E51" s="195"/>
      <c r="F51" s="195"/>
      <c r="G51" s="195"/>
    </row>
    <row r="52" spans="2:7" x14ac:dyDescent="0.2">
      <c r="B52" s="195"/>
      <c r="C52" s="195"/>
      <c r="D52" s="195"/>
      <c r="E52" s="195"/>
      <c r="F52" s="195"/>
      <c r="G52" s="195"/>
    </row>
    <row r="53" spans="2:7" x14ac:dyDescent="0.2">
      <c r="B53" s="195"/>
      <c r="C53" s="195"/>
      <c r="D53" s="195"/>
      <c r="E53" s="195"/>
      <c r="F53" s="195"/>
      <c r="G53" s="195"/>
    </row>
    <row r="54" spans="2:7" x14ac:dyDescent="0.2">
      <c r="B54" s="195"/>
      <c r="C54" s="195"/>
      <c r="D54" s="195"/>
      <c r="E54" s="195"/>
      <c r="F54" s="195"/>
      <c r="G54" s="195"/>
    </row>
    <row r="55" spans="2:7" x14ac:dyDescent="0.2">
      <c r="B55" s="195"/>
      <c r="C55" s="195"/>
      <c r="D55" s="195"/>
      <c r="E55" s="195"/>
      <c r="F55" s="195"/>
      <c r="G55" s="19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fitToHeight="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>
    <pageSetUpPr fitToPage="1"/>
  </sheetPr>
  <dimension ref="A1:BE90"/>
  <sheetViews>
    <sheetView workbookViewId="0">
      <selection activeCell="A38" sqref="A3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06" t="s">
        <v>48</v>
      </c>
      <c r="B1" s="207"/>
      <c r="C1" s="96" t="str">
        <f>CONCATENATE(cislostavby," ",nazevstavby)</f>
        <v>21/15/JP Bytový dům, Hlavní náměstí 33, Krnov</v>
      </c>
      <c r="D1" s="97"/>
      <c r="E1" s="98"/>
      <c r="F1" s="97"/>
      <c r="G1" s="99" t="s">
        <v>49</v>
      </c>
      <c r="H1" s="100">
        <v>1</v>
      </c>
      <c r="I1" s="101"/>
    </row>
    <row r="2" spans="1:9" ht="13.5" thickBot="1" x14ac:dyDescent="0.25">
      <c r="A2" s="208" t="s">
        <v>50</v>
      </c>
      <c r="B2" s="209"/>
      <c r="C2" s="102" t="str">
        <f>CONCATENATE(cisloobjektu," ",nazevobjektu)</f>
        <v>SO 01 Vlastní stavba</v>
      </c>
      <c r="D2" s="103"/>
      <c r="E2" s="104"/>
      <c r="F2" s="103"/>
      <c r="G2" s="210" t="s">
        <v>80</v>
      </c>
      <c r="H2" s="211"/>
      <c r="I2" s="212"/>
    </row>
    <row r="3" spans="1:9" ht="13.5" thickTop="1" x14ac:dyDescent="0.2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 x14ac:dyDescent="0.25">
      <c r="A4" s="105" t="s">
        <v>51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 x14ac:dyDescent="0.25">
      <c r="A6" s="108"/>
      <c r="B6" s="109" t="s">
        <v>52</v>
      </c>
      <c r="C6" s="109"/>
      <c r="D6" s="110"/>
      <c r="E6" s="111" t="s">
        <v>53</v>
      </c>
      <c r="F6" s="112" t="s">
        <v>54</v>
      </c>
      <c r="G6" s="112" t="s">
        <v>55</v>
      </c>
      <c r="H6" s="112" t="s">
        <v>56</v>
      </c>
      <c r="I6" s="113" t="s">
        <v>30</v>
      </c>
    </row>
    <row r="7" spans="1:9" s="34" customFormat="1" x14ac:dyDescent="0.2">
      <c r="A7" s="191" t="str">
        <f>Položky!B7</f>
        <v>3</v>
      </c>
      <c r="B7" s="114" t="str">
        <f>Položky!C7</f>
        <v>Svislé a kompletní konstrukce</v>
      </c>
      <c r="C7" s="65"/>
      <c r="D7" s="115"/>
      <c r="E7" s="192">
        <f>Položky!BA19</f>
        <v>0</v>
      </c>
      <c r="F7" s="193">
        <f>Položky!BB19</f>
        <v>0</v>
      </c>
      <c r="G7" s="193">
        <f>Položky!BC19</f>
        <v>0</v>
      </c>
      <c r="H7" s="193">
        <f>Položky!BD19</f>
        <v>0</v>
      </c>
      <c r="I7" s="194">
        <f>Položky!BE19</f>
        <v>0</v>
      </c>
    </row>
    <row r="8" spans="1:9" s="34" customFormat="1" x14ac:dyDescent="0.2">
      <c r="A8" s="191" t="str">
        <f>Položky!B20</f>
        <v>6</v>
      </c>
      <c r="B8" s="114" t="str">
        <f>Položky!C20</f>
        <v>Úpravy povrchu, podlahy, osazení</v>
      </c>
      <c r="C8" s="65"/>
      <c r="D8" s="115"/>
      <c r="E8" s="192">
        <f>Položky!BA29</f>
        <v>0</v>
      </c>
      <c r="F8" s="193">
        <f>Položky!BB29</f>
        <v>0</v>
      </c>
      <c r="G8" s="193">
        <f>Položky!BC29</f>
        <v>0</v>
      </c>
      <c r="H8" s="193">
        <f>Položky!BD29</f>
        <v>0</v>
      </c>
      <c r="I8" s="194">
        <f>Položky!BE29</f>
        <v>0</v>
      </c>
    </row>
    <row r="9" spans="1:9" s="34" customFormat="1" x14ac:dyDescent="0.2">
      <c r="A9" s="191" t="str">
        <f>Položky!B30</f>
        <v>9</v>
      </c>
      <c r="B9" s="114" t="str">
        <f>Položky!C30</f>
        <v>Ostatní konstrukce a práce-bourání</v>
      </c>
      <c r="C9" s="65"/>
      <c r="D9" s="115"/>
      <c r="E9" s="192">
        <f>Položky!BA60</f>
        <v>0</v>
      </c>
      <c r="F9" s="193">
        <f>Položky!BB60</f>
        <v>0</v>
      </c>
      <c r="G9" s="193">
        <f>Položky!BC60</f>
        <v>0</v>
      </c>
      <c r="H9" s="193">
        <f>Položky!BD60</f>
        <v>0</v>
      </c>
      <c r="I9" s="194">
        <f>Položky!BE60</f>
        <v>0</v>
      </c>
    </row>
    <row r="10" spans="1:9" s="34" customFormat="1" x14ac:dyDescent="0.2">
      <c r="A10" s="191" t="str">
        <f>Položky!B61</f>
        <v>711</v>
      </c>
      <c r="B10" s="114" t="str">
        <f>Položky!C61</f>
        <v>Izolace proti vodě, vlhkosti a plynům</v>
      </c>
      <c r="C10" s="65"/>
      <c r="D10" s="115"/>
      <c r="E10" s="192">
        <f>Položky!BA66</f>
        <v>0</v>
      </c>
      <c r="F10" s="193">
        <f>Položky!BB66</f>
        <v>0</v>
      </c>
      <c r="G10" s="193">
        <f>Položky!BC66</f>
        <v>0</v>
      </c>
      <c r="H10" s="193">
        <f>Položky!BD66</f>
        <v>0</v>
      </c>
      <c r="I10" s="194">
        <f>Položky!BE66</f>
        <v>0</v>
      </c>
    </row>
    <row r="11" spans="1:9" s="34" customFormat="1" x14ac:dyDescent="0.2">
      <c r="A11" s="191" t="str">
        <f>Položky!B67</f>
        <v>713</v>
      </c>
      <c r="B11" s="114" t="str">
        <f>Položky!C67</f>
        <v>Izolace tepelné</v>
      </c>
      <c r="C11" s="65"/>
      <c r="D11" s="115"/>
      <c r="E11" s="192">
        <f>Položky!BA72</f>
        <v>0</v>
      </c>
      <c r="F11" s="193">
        <f>Položky!BB72</f>
        <v>0</v>
      </c>
      <c r="G11" s="193">
        <f>Položky!BC72</f>
        <v>0</v>
      </c>
      <c r="H11" s="193">
        <f>Položky!BD72</f>
        <v>0</v>
      </c>
      <c r="I11" s="194">
        <f>Položky!BE72</f>
        <v>0</v>
      </c>
    </row>
    <row r="12" spans="1:9" s="34" customFormat="1" x14ac:dyDescent="0.2">
      <c r="A12" s="191" t="str">
        <f>Položky!B73</f>
        <v>721</v>
      </c>
      <c r="B12" s="114" t="str">
        <f>Položky!C73</f>
        <v>Zdravotechnika - vnitřní kanalizace</v>
      </c>
      <c r="C12" s="65"/>
      <c r="D12" s="115"/>
      <c r="E12" s="192">
        <f>Položky!BA88</f>
        <v>0</v>
      </c>
      <c r="F12" s="193">
        <f>Položky!BB88</f>
        <v>0</v>
      </c>
      <c r="G12" s="193">
        <f>Položky!BC88</f>
        <v>0</v>
      </c>
      <c r="H12" s="193">
        <f>Položky!BD88</f>
        <v>0</v>
      </c>
      <c r="I12" s="194">
        <f>Položky!BE88</f>
        <v>0</v>
      </c>
    </row>
    <row r="13" spans="1:9" s="34" customFormat="1" x14ac:dyDescent="0.2">
      <c r="A13" s="191" t="str">
        <f>Položky!B89</f>
        <v>722</v>
      </c>
      <c r="B13" s="114" t="str">
        <f>Položky!C89</f>
        <v>Zdravotechnika - vnitřní vodovod</v>
      </c>
      <c r="C13" s="65"/>
      <c r="D13" s="115"/>
      <c r="E13" s="192">
        <f>Položky!BA103</f>
        <v>0</v>
      </c>
      <c r="F13" s="193">
        <f>Položky!BB103</f>
        <v>0</v>
      </c>
      <c r="G13" s="193">
        <f>Položky!BC103</f>
        <v>0</v>
      </c>
      <c r="H13" s="193">
        <f>Položky!BD103</f>
        <v>0</v>
      </c>
      <c r="I13" s="194">
        <f>Položky!BE103</f>
        <v>0</v>
      </c>
    </row>
    <row r="14" spans="1:9" s="34" customFormat="1" x14ac:dyDescent="0.2">
      <c r="A14" s="191" t="str">
        <f>Položky!B104</f>
        <v>723</v>
      </c>
      <c r="B14" s="114" t="str">
        <f>Položky!C104</f>
        <v>Zdravotechnika - vnitřní plynovod</v>
      </c>
      <c r="C14" s="65"/>
      <c r="D14" s="115"/>
      <c r="E14" s="192">
        <f>Položky!BA118</f>
        <v>0</v>
      </c>
      <c r="F14" s="193">
        <f>Položky!BB118</f>
        <v>0</v>
      </c>
      <c r="G14" s="193">
        <f>Položky!BC118</f>
        <v>0</v>
      </c>
      <c r="H14" s="193">
        <f>Položky!BD118</f>
        <v>0</v>
      </c>
      <c r="I14" s="194">
        <f>Položky!BE118</f>
        <v>0</v>
      </c>
    </row>
    <row r="15" spans="1:9" s="34" customFormat="1" x14ac:dyDescent="0.2">
      <c r="A15" s="191" t="str">
        <f>Položky!B119</f>
        <v>725</v>
      </c>
      <c r="B15" s="114" t="str">
        <f>Položky!C119</f>
        <v>Zdravotechnika - zařizovací předměty</v>
      </c>
      <c r="C15" s="65"/>
      <c r="D15" s="115"/>
      <c r="E15" s="192">
        <f>Položky!BA138</f>
        <v>0</v>
      </c>
      <c r="F15" s="193">
        <f>Položky!BB138</f>
        <v>0</v>
      </c>
      <c r="G15" s="193">
        <f>Položky!BC138</f>
        <v>0</v>
      </c>
      <c r="H15" s="193">
        <f>Položky!BD138</f>
        <v>0</v>
      </c>
      <c r="I15" s="194">
        <f>Položky!BE138</f>
        <v>0</v>
      </c>
    </row>
    <row r="16" spans="1:9" s="34" customFormat="1" x14ac:dyDescent="0.2">
      <c r="A16" s="191" t="str">
        <f>Položky!B139</f>
        <v>731</v>
      </c>
      <c r="B16" s="114" t="str">
        <f>Položky!C139</f>
        <v>Ústřední vytápění - kotelny</v>
      </c>
      <c r="C16" s="65"/>
      <c r="D16" s="115"/>
      <c r="E16" s="192">
        <f>Položky!BA145</f>
        <v>0</v>
      </c>
      <c r="F16" s="193">
        <f>Položky!BB145</f>
        <v>0</v>
      </c>
      <c r="G16" s="193">
        <f>Položky!BC145</f>
        <v>0</v>
      </c>
      <c r="H16" s="193">
        <f>Položky!BD145</f>
        <v>0</v>
      </c>
      <c r="I16" s="194">
        <f>Položky!BE145</f>
        <v>0</v>
      </c>
    </row>
    <row r="17" spans="1:9" s="34" customFormat="1" x14ac:dyDescent="0.2">
      <c r="A17" s="191" t="str">
        <f>Položky!B146</f>
        <v>733</v>
      </c>
      <c r="B17" s="114" t="str">
        <f>Položky!C146</f>
        <v>Ústřední vytápění - potrubí</v>
      </c>
      <c r="C17" s="65"/>
      <c r="D17" s="115"/>
      <c r="E17" s="192">
        <f>Položky!BA153</f>
        <v>0</v>
      </c>
      <c r="F17" s="193">
        <f>Položky!BB153</f>
        <v>0</v>
      </c>
      <c r="G17" s="193">
        <f>Položky!BC153</f>
        <v>0</v>
      </c>
      <c r="H17" s="193">
        <f>Položky!BD153</f>
        <v>0</v>
      </c>
      <c r="I17" s="194">
        <f>Položky!BE153</f>
        <v>0</v>
      </c>
    </row>
    <row r="18" spans="1:9" s="34" customFormat="1" x14ac:dyDescent="0.2">
      <c r="A18" s="191" t="str">
        <f>Položky!B154</f>
        <v>734</v>
      </c>
      <c r="B18" s="114" t="str">
        <f>Položky!C154</f>
        <v>Ústřední vytápění - armatury</v>
      </c>
      <c r="C18" s="65"/>
      <c r="D18" s="115"/>
      <c r="E18" s="192">
        <f>Položky!BA162</f>
        <v>0</v>
      </c>
      <c r="F18" s="193">
        <f>Položky!BB162</f>
        <v>0</v>
      </c>
      <c r="G18" s="193">
        <f>Položky!BC162</f>
        <v>0</v>
      </c>
      <c r="H18" s="193">
        <f>Položky!BD162</f>
        <v>0</v>
      </c>
      <c r="I18" s="194">
        <f>Položky!BE162</f>
        <v>0</v>
      </c>
    </row>
    <row r="19" spans="1:9" s="34" customFormat="1" x14ac:dyDescent="0.2">
      <c r="A19" s="191" t="str">
        <f>Položky!B163</f>
        <v>735</v>
      </c>
      <c r="B19" s="114" t="str">
        <f>Položky!C163</f>
        <v>Ústřední vytápění - otopná tělesa</v>
      </c>
      <c r="C19" s="65"/>
      <c r="D19" s="115"/>
      <c r="E19" s="192">
        <f>Položky!BA180</f>
        <v>0</v>
      </c>
      <c r="F19" s="193">
        <f>Položky!BB180</f>
        <v>0</v>
      </c>
      <c r="G19" s="193">
        <f>Položky!BC180</f>
        <v>0</v>
      </c>
      <c r="H19" s="193">
        <f>Položky!BD180</f>
        <v>0</v>
      </c>
      <c r="I19" s="194">
        <f>Položky!BE180</f>
        <v>0</v>
      </c>
    </row>
    <row r="20" spans="1:9" s="34" customFormat="1" x14ac:dyDescent="0.2">
      <c r="A20" s="191" t="str">
        <f>Položky!B181</f>
        <v>763</v>
      </c>
      <c r="B20" s="114" t="str">
        <f>Položky!C181</f>
        <v>Montované konstrukce – dřevostavby, sádrokartony</v>
      </c>
      <c r="C20" s="65"/>
      <c r="D20" s="115"/>
      <c r="E20" s="192">
        <f>Položky!BA195</f>
        <v>0</v>
      </c>
      <c r="F20" s="193">
        <f>Položky!BB195</f>
        <v>0</v>
      </c>
      <c r="G20" s="193">
        <f>Položky!BC195</f>
        <v>0</v>
      </c>
      <c r="H20" s="193">
        <f>Položky!BD195</f>
        <v>0</v>
      </c>
      <c r="I20" s="194">
        <f>Položky!BE195</f>
        <v>0</v>
      </c>
    </row>
    <row r="21" spans="1:9" s="34" customFormat="1" x14ac:dyDescent="0.2">
      <c r="A21" s="191" t="str">
        <f>Položky!B196</f>
        <v>764</v>
      </c>
      <c r="B21" s="114" t="str">
        <f>Položky!C196</f>
        <v>Konstrukce klempířské</v>
      </c>
      <c r="C21" s="65"/>
      <c r="D21" s="115"/>
      <c r="E21" s="192">
        <f>Položky!BA199</f>
        <v>0</v>
      </c>
      <c r="F21" s="193">
        <f>Položky!BB199</f>
        <v>0</v>
      </c>
      <c r="G21" s="193">
        <f>Položky!BC199</f>
        <v>0</v>
      </c>
      <c r="H21" s="193">
        <f>Položky!BD199</f>
        <v>0</v>
      </c>
      <c r="I21" s="194">
        <f>Položky!BE199</f>
        <v>0</v>
      </c>
    </row>
    <row r="22" spans="1:9" s="34" customFormat="1" x14ac:dyDescent="0.2">
      <c r="A22" s="191" t="str">
        <f>Položky!B200</f>
        <v>766</v>
      </c>
      <c r="B22" s="114" t="str">
        <f>Položky!C200</f>
        <v>Konstrukce truhlářské</v>
      </c>
      <c r="C22" s="65"/>
      <c r="D22" s="115"/>
      <c r="E22" s="192">
        <f>Položky!BA225</f>
        <v>0</v>
      </c>
      <c r="F22" s="193">
        <f>Položky!BB225</f>
        <v>0</v>
      </c>
      <c r="G22" s="193">
        <f>Položky!BC225</f>
        <v>0</v>
      </c>
      <c r="H22" s="193">
        <f>Položky!BD225</f>
        <v>0</v>
      </c>
      <c r="I22" s="194">
        <f>Položky!BE225</f>
        <v>0</v>
      </c>
    </row>
    <row r="23" spans="1:9" s="34" customFormat="1" x14ac:dyDescent="0.2">
      <c r="A23" s="191" t="str">
        <f>Položky!B226</f>
        <v>771</v>
      </c>
      <c r="B23" s="114" t="str">
        <f>Položky!C226</f>
        <v>Podlahy z dlaždic</v>
      </c>
      <c r="C23" s="65"/>
      <c r="D23" s="115"/>
      <c r="E23" s="192">
        <f>Položky!BA236</f>
        <v>0</v>
      </c>
      <c r="F23" s="193">
        <f>Položky!BB236</f>
        <v>0</v>
      </c>
      <c r="G23" s="193">
        <f>Položky!BC236</f>
        <v>0</v>
      </c>
      <c r="H23" s="193">
        <f>Položky!BD236</f>
        <v>0</v>
      </c>
      <c r="I23" s="194">
        <f>Položky!BE236</f>
        <v>0</v>
      </c>
    </row>
    <row r="24" spans="1:9" s="34" customFormat="1" x14ac:dyDescent="0.2">
      <c r="A24" s="191" t="str">
        <f>Položky!B237</f>
        <v>775</v>
      </c>
      <c r="B24" s="114" t="str">
        <f>Položky!C237</f>
        <v>Podlahy dřevěné (parkety, vlysy aj.)</v>
      </c>
      <c r="C24" s="65"/>
      <c r="D24" s="115"/>
      <c r="E24" s="192">
        <f>Položky!BA240</f>
        <v>0</v>
      </c>
      <c r="F24" s="193">
        <f>Položky!BB240</f>
        <v>0</v>
      </c>
      <c r="G24" s="193">
        <f>Položky!BC240</f>
        <v>0</v>
      </c>
      <c r="H24" s="193">
        <f>Položky!BD240</f>
        <v>0</v>
      </c>
      <c r="I24" s="194">
        <f>Položky!BE240</f>
        <v>0</v>
      </c>
    </row>
    <row r="25" spans="1:9" s="34" customFormat="1" x14ac:dyDescent="0.2">
      <c r="A25" s="191" t="str">
        <f>Položky!B241</f>
        <v>776</v>
      </c>
      <c r="B25" s="114" t="str">
        <f>Položky!C241</f>
        <v>Podlahy povlakové</v>
      </c>
      <c r="C25" s="65"/>
      <c r="D25" s="115"/>
      <c r="E25" s="192">
        <f>Položky!BA251</f>
        <v>0</v>
      </c>
      <c r="F25" s="193">
        <f>Položky!BB251</f>
        <v>0</v>
      </c>
      <c r="G25" s="193">
        <f>Položky!BC251</f>
        <v>0</v>
      </c>
      <c r="H25" s="193">
        <f>Položky!BD251</f>
        <v>0</v>
      </c>
      <c r="I25" s="194">
        <f>Položky!BE251</f>
        <v>0</v>
      </c>
    </row>
    <row r="26" spans="1:9" s="34" customFormat="1" x14ac:dyDescent="0.2">
      <c r="A26" s="191" t="str">
        <f>Položky!B252</f>
        <v>762</v>
      </c>
      <c r="B26" s="114" t="str">
        <f>Položky!C252</f>
        <v>Konstrukce tesařské</v>
      </c>
      <c r="C26" s="65"/>
      <c r="D26" s="115"/>
      <c r="E26" s="192">
        <f>Položky!BA255</f>
        <v>0</v>
      </c>
      <c r="F26" s="193">
        <f>Položky!BB255</f>
        <v>0</v>
      </c>
      <c r="G26" s="193">
        <f>Položky!BC255</f>
        <v>0</v>
      </c>
      <c r="H26" s="193">
        <f>Položky!BD255</f>
        <v>0</v>
      </c>
      <c r="I26" s="194">
        <f>Položky!BE255</f>
        <v>0</v>
      </c>
    </row>
    <row r="27" spans="1:9" s="34" customFormat="1" x14ac:dyDescent="0.2">
      <c r="A27" s="191" t="str">
        <f>Položky!B256</f>
        <v>776</v>
      </c>
      <c r="B27" s="114" t="str">
        <f>Položky!C256</f>
        <v>Podlahy povlakové</v>
      </c>
      <c r="C27" s="65"/>
      <c r="D27" s="115"/>
      <c r="E27" s="192">
        <f>Položky!BA258</f>
        <v>0</v>
      </c>
      <c r="F27" s="193">
        <f>Položky!BB258</f>
        <v>0</v>
      </c>
      <c r="G27" s="193">
        <f>Položky!BC258</f>
        <v>0</v>
      </c>
      <c r="H27" s="193">
        <f>Položky!BD258</f>
        <v>0</v>
      </c>
      <c r="I27" s="194">
        <f>Položky!BE258</f>
        <v>0</v>
      </c>
    </row>
    <row r="28" spans="1:9" s="34" customFormat="1" x14ac:dyDescent="0.2">
      <c r="A28" s="191" t="str">
        <f>Položky!B259</f>
        <v>781</v>
      </c>
      <c r="B28" s="114" t="str">
        <f>Položky!C259</f>
        <v>Dokončovací práce - obklady keramické</v>
      </c>
      <c r="C28" s="65"/>
      <c r="D28" s="115"/>
      <c r="E28" s="192">
        <f>Položky!BA267</f>
        <v>0</v>
      </c>
      <c r="F28" s="193">
        <f>Položky!BB267</f>
        <v>0</v>
      </c>
      <c r="G28" s="193">
        <f>Položky!BC267</f>
        <v>0</v>
      </c>
      <c r="H28" s="193">
        <f>Položky!BD267</f>
        <v>0</v>
      </c>
      <c r="I28" s="194">
        <f>Položky!BE267</f>
        <v>0</v>
      </c>
    </row>
    <row r="29" spans="1:9" s="34" customFormat="1" x14ac:dyDescent="0.2">
      <c r="A29" s="191" t="str">
        <f>Položky!B268</f>
        <v>783</v>
      </c>
      <c r="B29" s="114" t="str">
        <f>Položky!C268</f>
        <v>Dokončovací práce - nátěry</v>
      </c>
      <c r="C29" s="65"/>
      <c r="D29" s="115"/>
      <c r="E29" s="192">
        <f>Položky!BA271</f>
        <v>0</v>
      </c>
      <c r="F29" s="193">
        <f>Položky!BB271</f>
        <v>0</v>
      </c>
      <c r="G29" s="193">
        <f>Položky!BC271</f>
        <v>0</v>
      </c>
      <c r="H29" s="193">
        <f>Položky!BD271</f>
        <v>0</v>
      </c>
      <c r="I29" s="194">
        <f>Položky!BE271</f>
        <v>0</v>
      </c>
    </row>
    <row r="30" spans="1:9" s="34" customFormat="1" x14ac:dyDescent="0.2">
      <c r="A30" s="191" t="str">
        <f>Položky!B272</f>
        <v>784</v>
      </c>
      <c r="B30" s="114" t="str">
        <f>Položky!C272</f>
        <v>Dokončovací práce - malby</v>
      </c>
      <c r="C30" s="65"/>
      <c r="D30" s="115"/>
      <c r="E30" s="192">
        <f>Položky!BA274</f>
        <v>0</v>
      </c>
      <c r="F30" s="193">
        <f>Položky!BB274</f>
        <v>0</v>
      </c>
      <c r="G30" s="193">
        <f>Položky!BC274</f>
        <v>0</v>
      </c>
      <c r="H30" s="193">
        <f>Položky!BD274</f>
        <v>0</v>
      </c>
      <c r="I30" s="194">
        <f>Položky!BE274</f>
        <v>0</v>
      </c>
    </row>
    <row r="31" spans="1:9" s="34" customFormat="1" x14ac:dyDescent="0.2">
      <c r="A31" s="191" t="str">
        <f>Položky!B275</f>
        <v>21-M</v>
      </c>
      <c r="B31" s="114" t="str">
        <f>Položky!C275</f>
        <v>Elektromontáže</v>
      </c>
      <c r="C31" s="65"/>
      <c r="D31" s="115"/>
      <c r="E31" s="192">
        <f>Položky!BA330</f>
        <v>0</v>
      </c>
      <c r="F31" s="193">
        <f>Položky!BB330</f>
        <v>0</v>
      </c>
      <c r="G31" s="193">
        <f>Položky!BC330</f>
        <v>0</v>
      </c>
      <c r="H31" s="193">
        <f>Položky!BD330</f>
        <v>0</v>
      </c>
      <c r="I31" s="194">
        <f>Položky!BE330</f>
        <v>0</v>
      </c>
    </row>
    <row r="32" spans="1:9" s="34" customFormat="1" ht="13.5" thickBot="1" x14ac:dyDescent="0.25">
      <c r="A32" s="191" t="str">
        <f>Položky!B331</f>
        <v>M21</v>
      </c>
      <c r="B32" s="114" t="str">
        <f>Položky!C331</f>
        <v>Elektromontaže</v>
      </c>
      <c r="C32" s="65"/>
      <c r="D32" s="115"/>
      <c r="E32" s="192">
        <f>Položky!BA334</f>
        <v>0</v>
      </c>
      <c r="F32" s="193">
        <f>Položky!BB334</f>
        <v>0</v>
      </c>
      <c r="G32" s="193">
        <f>Položky!BC334</f>
        <v>0</v>
      </c>
      <c r="H32" s="193">
        <f>Položky!BD334</f>
        <v>0</v>
      </c>
      <c r="I32" s="194">
        <f>Položky!BE334</f>
        <v>0</v>
      </c>
    </row>
    <row r="33" spans="1:57" s="122" customFormat="1" ht="13.5" thickBot="1" x14ac:dyDescent="0.25">
      <c r="A33" s="116"/>
      <c r="B33" s="117" t="s">
        <v>57</v>
      </c>
      <c r="C33" s="117"/>
      <c r="D33" s="118"/>
      <c r="E33" s="119">
        <f>SUM(E7:E32)</f>
        <v>0</v>
      </c>
      <c r="F33" s="120">
        <f>SUM(F7:F32)</f>
        <v>0</v>
      </c>
      <c r="G33" s="120">
        <f>SUM(G7:G32)</f>
        <v>0</v>
      </c>
      <c r="H33" s="120">
        <f>SUM(H7:H32)</f>
        <v>0</v>
      </c>
      <c r="I33" s="121">
        <f>SUM(I7:I32)</f>
        <v>0</v>
      </c>
    </row>
    <row r="34" spans="1:57" x14ac:dyDescent="0.2">
      <c r="A34" s="65"/>
      <c r="B34" s="65"/>
      <c r="C34" s="65"/>
      <c r="D34" s="65"/>
      <c r="E34" s="65"/>
      <c r="F34" s="65"/>
      <c r="G34" s="65"/>
      <c r="H34" s="65"/>
      <c r="I34" s="65"/>
    </row>
    <row r="35" spans="1:57" ht="19.5" customHeight="1" x14ac:dyDescent="0.25">
      <c r="A35" s="106" t="s">
        <v>58</v>
      </c>
      <c r="B35" s="106"/>
      <c r="C35" s="106"/>
      <c r="D35" s="106"/>
      <c r="E35" s="106"/>
      <c r="F35" s="106"/>
      <c r="G35" s="123"/>
      <c r="H35" s="106"/>
      <c r="I35" s="106"/>
      <c r="BA35" s="40"/>
      <c r="BB35" s="40"/>
      <c r="BC35" s="40"/>
      <c r="BD35" s="40"/>
      <c r="BE35" s="40"/>
    </row>
    <row r="36" spans="1:57" ht="13.5" thickBot="1" x14ac:dyDescent="0.25">
      <c r="A36" s="76"/>
      <c r="B36" s="76"/>
      <c r="C36" s="76"/>
      <c r="D36" s="76"/>
      <c r="E36" s="76"/>
      <c r="F36" s="76"/>
      <c r="G36" s="76"/>
      <c r="H36" s="76"/>
      <c r="I36" s="76"/>
    </row>
    <row r="37" spans="1:57" x14ac:dyDescent="0.2">
      <c r="A37" s="70" t="s">
        <v>59</v>
      </c>
      <c r="B37" s="71"/>
      <c r="C37" s="71"/>
      <c r="D37" s="124"/>
      <c r="E37" s="125" t="s">
        <v>60</v>
      </c>
      <c r="F37" s="126" t="s">
        <v>61</v>
      </c>
      <c r="G37" s="127" t="s">
        <v>62</v>
      </c>
      <c r="H37" s="128"/>
      <c r="I37" s="129" t="s">
        <v>60</v>
      </c>
    </row>
    <row r="38" spans="1:57" x14ac:dyDescent="0.2">
      <c r="A38" s="63"/>
      <c r="B38" s="54"/>
      <c r="C38" s="54"/>
      <c r="D38" s="130"/>
      <c r="E38" s="131"/>
      <c r="F38" s="132"/>
      <c r="G38" s="133">
        <f>CHOOSE(BA38+1,HSV+PSV,HSV+PSV+Mont,HSV+PSV+Dodavka+Mont,HSV,PSV,Mont,Dodavka,Mont+Dodavka,0)</f>
        <v>0</v>
      </c>
      <c r="H38" s="134"/>
      <c r="I38" s="135">
        <f>E38+F38*G38/100</f>
        <v>0</v>
      </c>
      <c r="BA38">
        <v>8</v>
      </c>
    </row>
    <row r="39" spans="1:57" ht="13.5" thickBot="1" x14ac:dyDescent="0.25">
      <c r="A39" s="136"/>
      <c r="B39" s="137" t="s">
        <v>63</v>
      </c>
      <c r="C39" s="138"/>
      <c r="D39" s="139"/>
      <c r="E39" s="140"/>
      <c r="F39" s="141"/>
      <c r="G39" s="141"/>
      <c r="H39" s="213">
        <f>SUM(H38:H38)</f>
        <v>0</v>
      </c>
      <c r="I39" s="214"/>
    </row>
    <row r="41" spans="1:57" x14ac:dyDescent="0.2">
      <c r="B41" s="122"/>
      <c r="F41" s="142"/>
      <c r="G41" s="143"/>
      <c r="H41" s="143"/>
      <c r="I41" s="144"/>
    </row>
    <row r="42" spans="1:57" x14ac:dyDescent="0.2">
      <c r="F42" s="142"/>
      <c r="G42" s="143"/>
      <c r="H42" s="143"/>
      <c r="I42" s="144"/>
    </row>
    <row r="43" spans="1:57" x14ac:dyDescent="0.2">
      <c r="F43" s="142"/>
      <c r="G43" s="143"/>
      <c r="H43" s="143"/>
      <c r="I43" s="144"/>
    </row>
    <row r="44" spans="1:57" x14ac:dyDescent="0.2">
      <c r="F44" s="142"/>
      <c r="G44" s="143"/>
      <c r="H44" s="143"/>
      <c r="I44" s="144"/>
    </row>
    <row r="45" spans="1:57" x14ac:dyDescent="0.2">
      <c r="F45" s="142"/>
      <c r="G45" s="143"/>
      <c r="H45" s="143"/>
      <c r="I45" s="144"/>
    </row>
    <row r="46" spans="1:57" x14ac:dyDescent="0.2">
      <c r="F46" s="142"/>
      <c r="G46" s="143"/>
      <c r="H46" s="143"/>
      <c r="I46" s="144"/>
    </row>
    <row r="47" spans="1:57" x14ac:dyDescent="0.2">
      <c r="F47" s="142"/>
      <c r="G47" s="143"/>
      <c r="H47" s="143"/>
      <c r="I47" s="144"/>
    </row>
    <row r="48" spans="1:57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  <row r="78" spans="6:9" x14ac:dyDescent="0.2">
      <c r="F78" s="142"/>
      <c r="G78" s="143"/>
      <c r="H78" s="143"/>
      <c r="I78" s="144"/>
    </row>
    <row r="79" spans="6:9" x14ac:dyDescent="0.2">
      <c r="F79" s="142"/>
      <c r="G79" s="143"/>
      <c r="H79" s="143"/>
      <c r="I79" s="144"/>
    </row>
    <row r="80" spans="6:9" x14ac:dyDescent="0.2">
      <c r="F80" s="142"/>
      <c r="G80" s="143"/>
      <c r="H80" s="143"/>
      <c r="I80" s="144"/>
    </row>
    <row r="81" spans="6:9" x14ac:dyDescent="0.2">
      <c r="F81" s="142"/>
      <c r="G81" s="143"/>
      <c r="H81" s="143"/>
      <c r="I81" s="144"/>
    </row>
    <row r="82" spans="6:9" x14ac:dyDescent="0.2">
      <c r="F82" s="142"/>
      <c r="G82" s="143"/>
      <c r="H82" s="143"/>
      <c r="I82" s="144"/>
    </row>
    <row r="83" spans="6:9" x14ac:dyDescent="0.2">
      <c r="F83" s="142"/>
      <c r="G83" s="143"/>
      <c r="H83" s="143"/>
      <c r="I83" s="144"/>
    </row>
    <row r="84" spans="6:9" x14ac:dyDescent="0.2">
      <c r="F84" s="142"/>
      <c r="G84" s="143"/>
      <c r="H84" s="143"/>
      <c r="I84" s="144"/>
    </row>
    <row r="85" spans="6:9" x14ac:dyDescent="0.2">
      <c r="F85" s="142"/>
      <c r="G85" s="143"/>
      <c r="H85" s="143"/>
      <c r="I85" s="144"/>
    </row>
    <row r="86" spans="6:9" x14ac:dyDescent="0.2">
      <c r="F86" s="142"/>
      <c r="G86" s="143"/>
      <c r="H86" s="143"/>
      <c r="I86" s="144"/>
    </row>
    <row r="87" spans="6:9" x14ac:dyDescent="0.2">
      <c r="F87" s="142"/>
      <c r="G87" s="143"/>
      <c r="H87" s="143"/>
      <c r="I87" s="144"/>
    </row>
    <row r="88" spans="6:9" x14ac:dyDescent="0.2">
      <c r="F88" s="142"/>
      <c r="G88" s="143"/>
      <c r="H88" s="143"/>
      <c r="I88" s="144"/>
    </row>
    <row r="89" spans="6:9" x14ac:dyDescent="0.2">
      <c r="F89" s="142"/>
      <c r="G89" s="143"/>
      <c r="H89" s="143"/>
      <c r="I89" s="144"/>
    </row>
    <row r="90" spans="6:9" x14ac:dyDescent="0.2">
      <c r="F90" s="142"/>
      <c r="G90" s="143"/>
      <c r="H90" s="143"/>
      <c r="I90" s="144"/>
    </row>
  </sheetData>
  <mergeCells count="4">
    <mergeCell ref="A1:B1"/>
    <mergeCell ref="A2:B2"/>
    <mergeCell ref="G2:I2"/>
    <mergeCell ref="H39:I39"/>
  </mergeCells>
  <pageMargins left="0.59055118110236227" right="0.39370078740157483" top="0.59055118110236227" bottom="0.98425196850393704" header="0.19685039370078741" footer="0.51181102362204722"/>
  <pageSetup paperSize="9" fitToHeight="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CZ407"/>
  <sheetViews>
    <sheetView showGridLines="0" showZeros="0" tabSelected="1" zoomScaleNormal="100" workbookViewId="0">
      <selection activeCell="F23" sqref="F23"/>
    </sheetView>
  </sheetViews>
  <sheetFormatPr defaultRowHeight="12.75" x14ac:dyDescent="0.2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85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 x14ac:dyDescent="0.25">
      <c r="A1" s="215" t="s">
        <v>76</v>
      </c>
      <c r="B1" s="215"/>
      <c r="C1" s="215"/>
      <c r="D1" s="215"/>
      <c r="E1" s="215"/>
      <c r="F1" s="215"/>
      <c r="G1" s="215"/>
    </row>
    <row r="2" spans="1:104" ht="14.25" customHeight="1" thickBot="1" x14ac:dyDescent="0.25">
      <c r="A2" s="146"/>
      <c r="B2" s="147"/>
      <c r="C2" s="148"/>
      <c r="D2" s="148"/>
      <c r="E2" s="149"/>
      <c r="F2" s="148"/>
      <c r="G2" s="148"/>
    </row>
    <row r="3" spans="1:104" ht="13.5" thickTop="1" x14ac:dyDescent="0.2">
      <c r="A3" s="206" t="s">
        <v>48</v>
      </c>
      <c r="B3" s="207"/>
      <c r="C3" s="96" t="str">
        <f>CONCATENATE(cislostavby," ",nazevstavby)</f>
        <v>21/15/JP Bytový dům, Hlavní náměstí 33, Krnov</v>
      </c>
      <c r="D3" s="97"/>
      <c r="E3" s="150" t="s">
        <v>64</v>
      </c>
      <c r="F3" s="151">
        <f>Rekapitulace!H1</f>
        <v>1</v>
      </c>
      <c r="G3" s="152"/>
    </row>
    <row r="4" spans="1:104" ht="13.5" thickBot="1" x14ac:dyDescent="0.25">
      <c r="A4" s="216" t="s">
        <v>50</v>
      </c>
      <c r="B4" s="209"/>
      <c r="C4" s="102" t="str">
        <f>CONCATENATE(cisloobjektu," ",nazevobjektu)</f>
        <v>SO 01 Vlastní stavba</v>
      </c>
      <c r="D4" s="103"/>
      <c r="E4" s="217" t="str">
        <f>Rekapitulace!G2</f>
        <v>Vlastní stavba</v>
      </c>
      <c r="F4" s="218"/>
      <c r="G4" s="219"/>
    </row>
    <row r="5" spans="1:104" ht="13.5" thickTop="1" x14ac:dyDescent="0.2">
      <c r="A5" s="153"/>
      <c r="B5" s="146"/>
      <c r="C5" s="146"/>
      <c r="D5" s="146"/>
      <c r="E5" s="154"/>
      <c r="F5" s="146"/>
      <c r="G5" s="155"/>
    </row>
    <row r="6" spans="1:104" x14ac:dyDescent="0.2">
      <c r="A6" s="156" t="s">
        <v>65</v>
      </c>
      <c r="B6" s="157" t="s">
        <v>66</v>
      </c>
      <c r="C6" s="157" t="s">
        <v>67</v>
      </c>
      <c r="D6" s="157" t="s">
        <v>68</v>
      </c>
      <c r="E6" s="158" t="s">
        <v>69</v>
      </c>
      <c r="F6" s="157" t="s">
        <v>70</v>
      </c>
      <c r="G6" s="159" t="s">
        <v>71</v>
      </c>
    </row>
    <row r="7" spans="1:104" x14ac:dyDescent="0.2">
      <c r="A7" s="160" t="s">
        <v>72</v>
      </c>
      <c r="B7" s="161" t="s">
        <v>81</v>
      </c>
      <c r="C7" s="162" t="s">
        <v>82</v>
      </c>
      <c r="D7" s="163"/>
      <c r="E7" s="164"/>
      <c r="F7" s="164"/>
      <c r="G7" s="165"/>
      <c r="H7" s="166"/>
      <c r="I7" s="166"/>
      <c r="O7" s="167">
        <v>1</v>
      </c>
    </row>
    <row r="8" spans="1:104" ht="22.5" x14ac:dyDescent="0.2">
      <c r="A8" s="168">
        <v>1</v>
      </c>
      <c r="B8" s="169" t="s">
        <v>83</v>
      </c>
      <c r="C8" s="170" t="s">
        <v>84</v>
      </c>
      <c r="D8" s="171" t="s">
        <v>85</v>
      </c>
      <c r="E8" s="172">
        <v>6</v>
      </c>
      <c r="F8" s="172">
        <v>0</v>
      </c>
      <c r="G8" s="173">
        <f t="shared" ref="G8:G18" si="0"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 t="shared" ref="BA8:BA18" si="1">IF(AZ8=1,G8,0)</f>
        <v>0</v>
      </c>
      <c r="BB8" s="145">
        <f t="shared" ref="BB8:BB18" si="2">IF(AZ8=2,G8,0)</f>
        <v>0</v>
      </c>
      <c r="BC8" s="145">
        <f t="shared" ref="BC8:BC18" si="3">IF(AZ8=3,G8,0)</f>
        <v>0</v>
      </c>
      <c r="BD8" s="145">
        <f t="shared" ref="BD8:BD18" si="4">IF(AZ8=4,G8,0)</f>
        <v>0</v>
      </c>
      <c r="BE8" s="145">
        <f t="shared" ref="BE8:BE18" si="5">IF(AZ8=5,G8,0)</f>
        <v>0</v>
      </c>
      <c r="CA8" s="174">
        <v>1</v>
      </c>
      <c r="CB8" s="174">
        <v>1</v>
      </c>
      <c r="CZ8" s="145">
        <v>0</v>
      </c>
    </row>
    <row r="9" spans="1:104" ht="22.5" x14ac:dyDescent="0.2">
      <c r="A9" s="168">
        <v>2</v>
      </c>
      <c r="B9" s="169" t="s">
        <v>86</v>
      </c>
      <c r="C9" s="170" t="s">
        <v>87</v>
      </c>
      <c r="D9" s="171" t="s">
        <v>85</v>
      </c>
      <c r="E9" s="172">
        <v>6</v>
      </c>
      <c r="F9" s="172">
        <v>0</v>
      </c>
      <c r="G9" s="173">
        <f t="shared" si="0"/>
        <v>0</v>
      </c>
      <c r="O9" s="167">
        <v>2</v>
      </c>
      <c r="AA9" s="145">
        <v>1</v>
      </c>
      <c r="AB9" s="145">
        <v>1</v>
      </c>
      <c r="AC9" s="145">
        <v>1</v>
      </c>
      <c r="AZ9" s="145">
        <v>1</v>
      </c>
      <c r="BA9" s="145">
        <f t="shared" si="1"/>
        <v>0</v>
      </c>
      <c r="BB9" s="145">
        <f t="shared" si="2"/>
        <v>0</v>
      </c>
      <c r="BC9" s="145">
        <f t="shared" si="3"/>
        <v>0</v>
      </c>
      <c r="BD9" s="145">
        <f t="shared" si="4"/>
        <v>0</v>
      </c>
      <c r="BE9" s="145">
        <f t="shared" si="5"/>
        <v>0</v>
      </c>
      <c r="CA9" s="174">
        <v>1</v>
      </c>
      <c r="CB9" s="174">
        <v>1</v>
      </c>
      <c r="CZ9" s="145">
        <v>0</v>
      </c>
    </row>
    <row r="10" spans="1:104" ht="22.5" x14ac:dyDescent="0.2">
      <c r="A10" s="168">
        <v>3</v>
      </c>
      <c r="B10" s="169" t="s">
        <v>88</v>
      </c>
      <c r="C10" s="170" t="s">
        <v>89</v>
      </c>
      <c r="D10" s="171" t="s">
        <v>90</v>
      </c>
      <c r="E10" s="172">
        <v>2.649</v>
      </c>
      <c r="F10" s="172">
        <v>0</v>
      </c>
      <c r="G10" s="173">
        <f t="shared" si="0"/>
        <v>0</v>
      </c>
      <c r="O10" s="167">
        <v>2</v>
      </c>
      <c r="AA10" s="145">
        <v>1</v>
      </c>
      <c r="AB10" s="145">
        <v>1</v>
      </c>
      <c r="AC10" s="145">
        <v>1</v>
      </c>
      <c r="AZ10" s="145">
        <v>1</v>
      </c>
      <c r="BA10" s="145">
        <f t="shared" si="1"/>
        <v>0</v>
      </c>
      <c r="BB10" s="145">
        <f t="shared" si="2"/>
        <v>0</v>
      </c>
      <c r="BC10" s="145">
        <f t="shared" si="3"/>
        <v>0</v>
      </c>
      <c r="BD10" s="145">
        <f t="shared" si="4"/>
        <v>0</v>
      </c>
      <c r="BE10" s="145">
        <f t="shared" si="5"/>
        <v>0</v>
      </c>
      <c r="CA10" s="174">
        <v>1</v>
      </c>
      <c r="CB10" s="174">
        <v>1</v>
      </c>
      <c r="CZ10" s="145">
        <v>0</v>
      </c>
    </row>
    <row r="11" spans="1:104" x14ac:dyDescent="0.2">
      <c r="A11" s="168">
        <v>4</v>
      </c>
      <c r="B11" s="169" t="s">
        <v>91</v>
      </c>
      <c r="C11" s="170" t="s">
        <v>92</v>
      </c>
      <c r="D11" s="171" t="s">
        <v>90</v>
      </c>
      <c r="E11" s="172">
        <v>0.48399999999999999</v>
      </c>
      <c r="F11" s="172">
        <v>0</v>
      </c>
      <c r="G11" s="173">
        <f t="shared" si="0"/>
        <v>0</v>
      </c>
      <c r="O11" s="167">
        <v>2</v>
      </c>
      <c r="AA11" s="145">
        <v>1</v>
      </c>
      <c r="AB11" s="145">
        <v>1</v>
      </c>
      <c r="AC11" s="145">
        <v>1</v>
      </c>
      <c r="AZ11" s="145">
        <v>1</v>
      </c>
      <c r="BA11" s="145">
        <f t="shared" si="1"/>
        <v>0</v>
      </c>
      <c r="BB11" s="145">
        <f t="shared" si="2"/>
        <v>0</v>
      </c>
      <c r="BC11" s="145">
        <f t="shared" si="3"/>
        <v>0</v>
      </c>
      <c r="BD11" s="145">
        <f t="shared" si="4"/>
        <v>0</v>
      </c>
      <c r="BE11" s="145">
        <f t="shared" si="5"/>
        <v>0</v>
      </c>
      <c r="CA11" s="174">
        <v>1</v>
      </c>
      <c r="CB11" s="174">
        <v>1</v>
      </c>
      <c r="CZ11" s="145">
        <v>0</v>
      </c>
    </row>
    <row r="12" spans="1:104" ht="22.5" x14ac:dyDescent="0.2">
      <c r="A12" s="168">
        <v>5</v>
      </c>
      <c r="B12" s="169" t="s">
        <v>93</v>
      </c>
      <c r="C12" s="170" t="s">
        <v>94</v>
      </c>
      <c r="D12" s="171" t="s">
        <v>95</v>
      </c>
      <c r="E12" s="172">
        <v>0.42499999999999999</v>
      </c>
      <c r="F12" s="172">
        <v>0</v>
      </c>
      <c r="G12" s="173">
        <f t="shared" si="0"/>
        <v>0</v>
      </c>
      <c r="O12" s="167">
        <v>2</v>
      </c>
      <c r="AA12" s="145">
        <v>1</v>
      </c>
      <c r="AB12" s="145">
        <v>1</v>
      </c>
      <c r="AC12" s="145">
        <v>1</v>
      </c>
      <c r="AZ12" s="145">
        <v>1</v>
      </c>
      <c r="BA12" s="145">
        <f t="shared" si="1"/>
        <v>0</v>
      </c>
      <c r="BB12" s="145">
        <f t="shared" si="2"/>
        <v>0</v>
      </c>
      <c r="BC12" s="145">
        <f t="shared" si="3"/>
        <v>0</v>
      </c>
      <c r="BD12" s="145">
        <f t="shared" si="4"/>
        <v>0</v>
      </c>
      <c r="BE12" s="145">
        <f t="shared" si="5"/>
        <v>0</v>
      </c>
      <c r="CA12" s="174">
        <v>1</v>
      </c>
      <c r="CB12" s="174">
        <v>1</v>
      </c>
      <c r="CZ12" s="145">
        <v>0</v>
      </c>
    </row>
    <row r="13" spans="1:104" ht="22.5" x14ac:dyDescent="0.2">
      <c r="A13" s="168">
        <v>6</v>
      </c>
      <c r="B13" s="169" t="s">
        <v>96</v>
      </c>
      <c r="C13" s="170" t="s">
        <v>97</v>
      </c>
      <c r="D13" s="171" t="s">
        <v>95</v>
      </c>
      <c r="E13" s="172">
        <v>0.223</v>
      </c>
      <c r="F13" s="172">
        <v>0</v>
      </c>
      <c r="G13" s="173">
        <f t="shared" si="0"/>
        <v>0</v>
      </c>
      <c r="O13" s="167">
        <v>2</v>
      </c>
      <c r="AA13" s="145">
        <v>1</v>
      </c>
      <c r="AB13" s="145">
        <v>1</v>
      </c>
      <c r="AC13" s="145">
        <v>1</v>
      </c>
      <c r="AZ13" s="145">
        <v>1</v>
      </c>
      <c r="BA13" s="145">
        <f t="shared" si="1"/>
        <v>0</v>
      </c>
      <c r="BB13" s="145">
        <f t="shared" si="2"/>
        <v>0</v>
      </c>
      <c r="BC13" s="145">
        <f t="shared" si="3"/>
        <v>0</v>
      </c>
      <c r="BD13" s="145">
        <f t="shared" si="4"/>
        <v>0</v>
      </c>
      <c r="BE13" s="145">
        <f t="shared" si="5"/>
        <v>0</v>
      </c>
      <c r="CA13" s="174">
        <v>1</v>
      </c>
      <c r="CB13" s="174">
        <v>1</v>
      </c>
      <c r="CZ13" s="145">
        <v>0</v>
      </c>
    </row>
    <row r="14" spans="1:104" x14ac:dyDescent="0.2">
      <c r="A14" s="168">
        <v>7</v>
      </c>
      <c r="B14" s="169" t="s">
        <v>98</v>
      </c>
      <c r="C14" s="170" t="s">
        <v>99</v>
      </c>
      <c r="D14" s="171" t="s">
        <v>100</v>
      </c>
      <c r="E14" s="172">
        <v>10.834</v>
      </c>
      <c r="F14" s="172">
        <v>0</v>
      </c>
      <c r="G14" s="173">
        <f t="shared" si="0"/>
        <v>0</v>
      </c>
      <c r="O14" s="167">
        <v>2</v>
      </c>
      <c r="AA14" s="145">
        <v>1</v>
      </c>
      <c r="AB14" s="145">
        <v>1</v>
      </c>
      <c r="AC14" s="145">
        <v>1</v>
      </c>
      <c r="AZ14" s="145">
        <v>1</v>
      </c>
      <c r="BA14" s="145">
        <f t="shared" si="1"/>
        <v>0</v>
      </c>
      <c r="BB14" s="145">
        <f t="shared" si="2"/>
        <v>0</v>
      </c>
      <c r="BC14" s="145">
        <f t="shared" si="3"/>
        <v>0</v>
      </c>
      <c r="BD14" s="145">
        <f t="shared" si="4"/>
        <v>0</v>
      </c>
      <c r="BE14" s="145">
        <f t="shared" si="5"/>
        <v>0</v>
      </c>
      <c r="CA14" s="174">
        <v>1</v>
      </c>
      <c r="CB14" s="174">
        <v>1</v>
      </c>
      <c r="CZ14" s="145">
        <v>0</v>
      </c>
    </row>
    <row r="15" spans="1:104" ht="22.5" x14ac:dyDescent="0.2">
      <c r="A15" s="168">
        <v>8</v>
      </c>
      <c r="B15" s="169" t="s">
        <v>101</v>
      </c>
      <c r="C15" s="170" t="s">
        <v>102</v>
      </c>
      <c r="D15" s="171" t="s">
        <v>100</v>
      </c>
      <c r="E15" s="172">
        <v>1.845</v>
      </c>
      <c r="F15" s="172">
        <v>0</v>
      </c>
      <c r="G15" s="173">
        <f t="shared" si="0"/>
        <v>0</v>
      </c>
      <c r="O15" s="167">
        <v>2</v>
      </c>
      <c r="AA15" s="145">
        <v>1</v>
      </c>
      <c r="AB15" s="145">
        <v>1</v>
      </c>
      <c r="AC15" s="145">
        <v>1</v>
      </c>
      <c r="AZ15" s="145">
        <v>1</v>
      </c>
      <c r="BA15" s="145">
        <f t="shared" si="1"/>
        <v>0</v>
      </c>
      <c r="BB15" s="145">
        <f t="shared" si="2"/>
        <v>0</v>
      </c>
      <c r="BC15" s="145">
        <f t="shared" si="3"/>
        <v>0</v>
      </c>
      <c r="BD15" s="145">
        <f t="shared" si="4"/>
        <v>0</v>
      </c>
      <c r="BE15" s="145">
        <f t="shared" si="5"/>
        <v>0</v>
      </c>
      <c r="CA15" s="174">
        <v>1</v>
      </c>
      <c r="CB15" s="174">
        <v>1</v>
      </c>
      <c r="CZ15" s="145">
        <v>0</v>
      </c>
    </row>
    <row r="16" spans="1:104" ht="22.5" x14ac:dyDescent="0.2">
      <c r="A16" s="168">
        <v>9</v>
      </c>
      <c r="B16" s="169" t="s">
        <v>103</v>
      </c>
      <c r="C16" s="170" t="s">
        <v>104</v>
      </c>
      <c r="D16" s="171" t="s">
        <v>100</v>
      </c>
      <c r="E16" s="172">
        <v>4.5090000000000003</v>
      </c>
      <c r="F16" s="172">
        <v>0</v>
      </c>
      <c r="G16" s="173">
        <f t="shared" si="0"/>
        <v>0</v>
      </c>
      <c r="O16" s="167">
        <v>2</v>
      </c>
      <c r="AA16" s="145">
        <v>1</v>
      </c>
      <c r="AB16" s="145">
        <v>1</v>
      </c>
      <c r="AC16" s="145">
        <v>1</v>
      </c>
      <c r="AZ16" s="145">
        <v>1</v>
      </c>
      <c r="BA16" s="145">
        <f t="shared" si="1"/>
        <v>0</v>
      </c>
      <c r="BB16" s="145">
        <f t="shared" si="2"/>
        <v>0</v>
      </c>
      <c r="BC16" s="145">
        <f t="shared" si="3"/>
        <v>0</v>
      </c>
      <c r="BD16" s="145">
        <f t="shared" si="4"/>
        <v>0</v>
      </c>
      <c r="BE16" s="145">
        <f t="shared" si="5"/>
        <v>0</v>
      </c>
      <c r="CA16" s="174">
        <v>1</v>
      </c>
      <c r="CB16" s="174">
        <v>1</v>
      </c>
      <c r="CZ16" s="145">
        <v>0</v>
      </c>
    </row>
    <row r="17" spans="1:104" ht="22.5" x14ac:dyDescent="0.2">
      <c r="A17" s="168">
        <v>10</v>
      </c>
      <c r="B17" s="169" t="s">
        <v>105</v>
      </c>
      <c r="C17" s="170" t="s">
        <v>106</v>
      </c>
      <c r="D17" s="171" t="s">
        <v>100</v>
      </c>
      <c r="E17" s="172">
        <v>4.9640000000000004</v>
      </c>
      <c r="F17" s="172">
        <v>0</v>
      </c>
      <c r="G17" s="173">
        <f t="shared" si="0"/>
        <v>0</v>
      </c>
      <c r="O17" s="167">
        <v>2</v>
      </c>
      <c r="AA17" s="145">
        <v>1</v>
      </c>
      <c r="AB17" s="145">
        <v>1</v>
      </c>
      <c r="AC17" s="145">
        <v>1</v>
      </c>
      <c r="AZ17" s="145">
        <v>1</v>
      </c>
      <c r="BA17" s="145">
        <f t="shared" si="1"/>
        <v>0</v>
      </c>
      <c r="BB17" s="145">
        <f t="shared" si="2"/>
        <v>0</v>
      </c>
      <c r="BC17" s="145">
        <f t="shared" si="3"/>
        <v>0</v>
      </c>
      <c r="BD17" s="145">
        <f t="shared" si="4"/>
        <v>0</v>
      </c>
      <c r="BE17" s="145">
        <f t="shared" si="5"/>
        <v>0</v>
      </c>
      <c r="CA17" s="174">
        <v>1</v>
      </c>
      <c r="CB17" s="174">
        <v>1</v>
      </c>
      <c r="CZ17" s="145">
        <v>0</v>
      </c>
    </row>
    <row r="18" spans="1:104" ht="22.5" x14ac:dyDescent="0.2">
      <c r="A18" s="168">
        <v>11</v>
      </c>
      <c r="B18" s="169" t="s">
        <v>107</v>
      </c>
      <c r="C18" s="170" t="s">
        <v>108</v>
      </c>
      <c r="D18" s="171" t="s">
        <v>100</v>
      </c>
      <c r="E18" s="172">
        <v>4.8029999999999999</v>
      </c>
      <c r="F18" s="172">
        <v>0</v>
      </c>
      <c r="G18" s="173">
        <f t="shared" si="0"/>
        <v>0</v>
      </c>
      <c r="O18" s="167">
        <v>2</v>
      </c>
      <c r="AA18" s="145">
        <v>1</v>
      </c>
      <c r="AB18" s="145">
        <v>1</v>
      </c>
      <c r="AC18" s="145">
        <v>1</v>
      </c>
      <c r="AZ18" s="145">
        <v>1</v>
      </c>
      <c r="BA18" s="145">
        <f t="shared" si="1"/>
        <v>0</v>
      </c>
      <c r="BB18" s="145">
        <f t="shared" si="2"/>
        <v>0</v>
      </c>
      <c r="BC18" s="145">
        <f t="shared" si="3"/>
        <v>0</v>
      </c>
      <c r="BD18" s="145">
        <f t="shared" si="4"/>
        <v>0</v>
      </c>
      <c r="BE18" s="145">
        <f t="shared" si="5"/>
        <v>0</v>
      </c>
      <c r="CA18" s="174">
        <v>1</v>
      </c>
      <c r="CB18" s="174">
        <v>1</v>
      </c>
      <c r="CZ18" s="145">
        <v>0</v>
      </c>
    </row>
    <row r="19" spans="1:104" x14ac:dyDescent="0.2">
      <c r="A19" s="175"/>
      <c r="B19" s="176" t="s">
        <v>74</v>
      </c>
      <c r="C19" s="177" t="str">
        <f>CONCATENATE(B7," ",C7)</f>
        <v>3 Svislé a kompletní konstrukce</v>
      </c>
      <c r="D19" s="178"/>
      <c r="E19" s="179"/>
      <c r="F19" s="180"/>
      <c r="G19" s="181">
        <f>SUM(G7:G18)</f>
        <v>0</v>
      </c>
      <c r="O19" s="167">
        <v>4</v>
      </c>
      <c r="BA19" s="182">
        <f>SUM(BA7:BA18)</f>
        <v>0</v>
      </c>
      <c r="BB19" s="182">
        <f>SUM(BB7:BB18)</f>
        <v>0</v>
      </c>
      <c r="BC19" s="182">
        <f>SUM(BC7:BC18)</f>
        <v>0</v>
      </c>
      <c r="BD19" s="182">
        <f>SUM(BD7:BD18)</f>
        <v>0</v>
      </c>
      <c r="BE19" s="182">
        <f>SUM(BE7:BE18)</f>
        <v>0</v>
      </c>
    </row>
    <row r="20" spans="1:104" x14ac:dyDescent="0.2">
      <c r="A20" s="160" t="s">
        <v>72</v>
      </c>
      <c r="B20" s="161" t="s">
        <v>109</v>
      </c>
      <c r="C20" s="162" t="s">
        <v>110</v>
      </c>
      <c r="D20" s="163"/>
      <c r="E20" s="164"/>
      <c r="F20" s="164"/>
      <c r="G20" s="165"/>
      <c r="H20" s="166"/>
      <c r="I20" s="166"/>
      <c r="O20" s="167">
        <v>1</v>
      </c>
    </row>
    <row r="21" spans="1:104" x14ac:dyDescent="0.2">
      <c r="A21" s="168">
        <v>12</v>
      </c>
      <c r="B21" s="169" t="s">
        <v>111</v>
      </c>
      <c r="C21" s="170" t="s">
        <v>112</v>
      </c>
      <c r="D21" s="171" t="s">
        <v>100</v>
      </c>
      <c r="E21" s="172">
        <v>33.127000000000002</v>
      </c>
      <c r="F21" s="172">
        <v>0</v>
      </c>
      <c r="G21" s="173">
        <f t="shared" ref="G21:G28" si="6">E21*F21</f>
        <v>0</v>
      </c>
      <c r="O21" s="167">
        <v>2</v>
      </c>
      <c r="AA21" s="145">
        <v>1</v>
      </c>
      <c r="AB21" s="145">
        <v>1</v>
      </c>
      <c r="AC21" s="145">
        <v>1</v>
      </c>
      <c r="AZ21" s="145">
        <v>1</v>
      </c>
      <c r="BA21" s="145">
        <f t="shared" ref="BA21:BA28" si="7">IF(AZ21=1,G21,0)</f>
        <v>0</v>
      </c>
      <c r="BB21" s="145">
        <f t="shared" ref="BB21:BB28" si="8">IF(AZ21=2,G21,0)</f>
        <v>0</v>
      </c>
      <c r="BC21" s="145">
        <f t="shared" ref="BC21:BC28" si="9">IF(AZ21=3,G21,0)</f>
        <v>0</v>
      </c>
      <c r="BD21" s="145">
        <f t="shared" ref="BD21:BD28" si="10">IF(AZ21=4,G21,0)</f>
        <v>0</v>
      </c>
      <c r="BE21" s="145">
        <f t="shared" ref="BE21:BE28" si="11">IF(AZ21=5,G21,0)</f>
        <v>0</v>
      </c>
      <c r="CA21" s="174">
        <v>1</v>
      </c>
      <c r="CB21" s="174">
        <v>1</v>
      </c>
      <c r="CZ21" s="145">
        <v>0</v>
      </c>
    </row>
    <row r="22" spans="1:104" ht="22.5" x14ac:dyDescent="0.2">
      <c r="A22" s="168">
        <v>13</v>
      </c>
      <c r="B22" s="169" t="s">
        <v>113</v>
      </c>
      <c r="C22" s="170" t="s">
        <v>114</v>
      </c>
      <c r="D22" s="171" t="s">
        <v>100</v>
      </c>
      <c r="E22" s="172">
        <v>83.753</v>
      </c>
      <c r="F22" s="172">
        <v>0</v>
      </c>
      <c r="G22" s="173">
        <f t="shared" si="6"/>
        <v>0</v>
      </c>
      <c r="O22" s="167">
        <v>2</v>
      </c>
      <c r="AA22" s="145">
        <v>1</v>
      </c>
      <c r="AB22" s="145">
        <v>1</v>
      </c>
      <c r="AC22" s="145">
        <v>1</v>
      </c>
      <c r="AZ22" s="145">
        <v>1</v>
      </c>
      <c r="BA22" s="145">
        <f t="shared" si="7"/>
        <v>0</v>
      </c>
      <c r="BB22" s="145">
        <f t="shared" si="8"/>
        <v>0</v>
      </c>
      <c r="BC22" s="145">
        <f t="shared" si="9"/>
        <v>0</v>
      </c>
      <c r="BD22" s="145">
        <f t="shared" si="10"/>
        <v>0</v>
      </c>
      <c r="BE22" s="145">
        <f t="shared" si="11"/>
        <v>0</v>
      </c>
      <c r="CA22" s="174">
        <v>1</v>
      </c>
      <c r="CB22" s="174">
        <v>1</v>
      </c>
      <c r="CZ22" s="145">
        <v>0</v>
      </c>
    </row>
    <row r="23" spans="1:104" ht="22.5" x14ac:dyDescent="0.2">
      <c r="A23" s="168">
        <v>14</v>
      </c>
      <c r="B23" s="169" t="s">
        <v>115</v>
      </c>
      <c r="C23" s="170" t="s">
        <v>116</v>
      </c>
      <c r="D23" s="171" t="s">
        <v>100</v>
      </c>
      <c r="E23" s="172">
        <v>404.43299999999999</v>
      </c>
      <c r="F23" s="172"/>
      <c r="G23" s="173">
        <f t="shared" si="6"/>
        <v>0</v>
      </c>
      <c r="O23" s="167">
        <v>2</v>
      </c>
      <c r="AA23" s="145">
        <v>1</v>
      </c>
      <c r="AB23" s="145">
        <v>1</v>
      </c>
      <c r="AC23" s="145">
        <v>1</v>
      </c>
      <c r="AZ23" s="145">
        <v>1</v>
      </c>
      <c r="BA23" s="145">
        <f t="shared" si="7"/>
        <v>0</v>
      </c>
      <c r="BB23" s="145">
        <f t="shared" si="8"/>
        <v>0</v>
      </c>
      <c r="BC23" s="145">
        <f t="shared" si="9"/>
        <v>0</v>
      </c>
      <c r="BD23" s="145">
        <f t="shared" si="10"/>
        <v>0</v>
      </c>
      <c r="BE23" s="145">
        <f t="shared" si="11"/>
        <v>0</v>
      </c>
      <c r="CA23" s="174">
        <v>1</v>
      </c>
      <c r="CB23" s="174">
        <v>1</v>
      </c>
      <c r="CZ23" s="145">
        <v>0</v>
      </c>
    </row>
    <row r="24" spans="1:104" ht="22.5" x14ac:dyDescent="0.2">
      <c r="A24" s="168">
        <v>15</v>
      </c>
      <c r="B24" s="169" t="s">
        <v>117</v>
      </c>
      <c r="C24" s="170" t="s">
        <v>118</v>
      </c>
      <c r="D24" s="171" t="s">
        <v>100</v>
      </c>
      <c r="E24" s="172">
        <v>260.54000000000002</v>
      </c>
      <c r="F24" s="172">
        <v>0</v>
      </c>
      <c r="G24" s="173">
        <f t="shared" si="6"/>
        <v>0</v>
      </c>
      <c r="O24" s="167">
        <v>2</v>
      </c>
      <c r="AA24" s="145">
        <v>1</v>
      </c>
      <c r="AB24" s="145">
        <v>1</v>
      </c>
      <c r="AC24" s="145">
        <v>1</v>
      </c>
      <c r="AZ24" s="145">
        <v>1</v>
      </c>
      <c r="BA24" s="145">
        <f t="shared" si="7"/>
        <v>0</v>
      </c>
      <c r="BB24" s="145">
        <f t="shared" si="8"/>
        <v>0</v>
      </c>
      <c r="BC24" s="145">
        <f t="shared" si="9"/>
        <v>0</v>
      </c>
      <c r="BD24" s="145">
        <f t="shared" si="10"/>
        <v>0</v>
      </c>
      <c r="BE24" s="145">
        <f t="shared" si="11"/>
        <v>0</v>
      </c>
      <c r="CA24" s="174">
        <v>1</v>
      </c>
      <c r="CB24" s="174">
        <v>1</v>
      </c>
      <c r="CZ24" s="145">
        <v>0</v>
      </c>
    </row>
    <row r="25" spans="1:104" x14ac:dyDescent="0.2">
      <c r="A25" s="168">
        <v>16</v>
      </c>
      <c r="B25" s="169" t="s">
        <v>119</v>
      </c>
      <c r="C25" s="170" t="s">
        <v>120</v>
      </c>
      <c r="D25" s="171" t="s">
        <v>85</v>
      </c>
      <c r="E25" s="172">
        <v>7</v>
      </c>
      <c r="F25" s="172">
        <v>0</v>
      </c>
      <c r="G25" s="173">
        <f t="shared" si="6"/>
        <v>0</v>
      </c>
      <c r="O25" s="167">
        <v>2</v>
      </c>
      <c r="AA25" s="145">
        <v>1</v>
      </c>
      <c r="AB25" s="145">
        <v>1</v>
      </c>
      <c r="AC25" s="145">
        <v>1</v>
      </c>
      <c r="AZ25" s="145">
        <v>1</v>
      </c>
      <c r="BA25" s="145">
        <f t="shared" si="7"/>
        <v>0</v>
      </c>
      <c r="BB25" s="145">
        <f t="shared" si="8"/>
        <v>0</v>
      </c>
      <c r="BC25" s="145">
        <f t="shared" si="9"/>
        <v>0</v>
      </c>
      <c r="BD25" s="145">
        <f t="shared" si="10"/>
        <v>0</v>
      </c>
      <c r="BE25" s="145">
        <f t="shared" si="11"/>
        <v>0</v>
      </c>
      <c r="CA25" s="174">
        <v>1</v>
      </c>
      <c r="CB25" s="174">
        <v>1</v>
      </c>
      <c r="CZ25" s="145">
        <v>0</v>
      </c>
    </row>
    <row r="26" spans="1:104" x14ac:dyDescent="0.2">
      <c r="A26" s="168">
        <v>17</v>
      </c>
      <c r="B26" s="169" t="s">
        <v>121</v>
      </c>
      <c r="C26" s="170" t="s">
        <v>122</v>
      </c>
      <c r="D26" s="171" t="s">
        <v>85</v>
      </c>
      <c r="E26" s="172">
        <v>1</v>
      </c>
      <c r="F26" s="172">
        <v>0</v>
      </c>
      <c r="G26" s="173">
        <f t="shared" si="6"/>
        <v>0</v>
      </c>
      <c r="O26" s="167">
        <v>2</v>
      </c>
      <c r="AA26" s="145">
        <v>1</v>
      </c>
      <c r="AB26" s="145">
        <v>1</v>
      </c>
      <c r="AC26" s="145">
        <v>1</v>
      </c>
      <c r="AZ26" s="145">
        <v>1</v>
      </c>
      <c r="BA26" s="145">
        <f t="shared" si="7"/>
        <v>0</v>
      </c>
      <c r="BB26" s="145">
        <f t="shared" si="8"/>
        <v>0</v>
      </c>
      <c r="BC26" s="145">
        <f t="shared" si="9"/>
        <v>0</v>
      </c>
      <c r="BD26" s="145">
        <f t="shared" si="10"/>
        <v>0</v>
      </c>
      <c r="BE26" s="145">
        <f t="shared" si="11"/>
        <v>0</v>
      </c>
      <c r="CA26" s="174">
        <v>1</v>
      </c>
      <c r="CB26" s="174">
        <v>1</v>
      </c>
      <c r="CZ26" s="145">
        <v>0</v>
      </c>
    </row>
    <row r="27" spans="1:104" x14ac:dyDescent="0.2">
      <c r="A27" s="168">
        <v>18</v>
      </c>
      <c r="B27" s="169" t="s">
        <v>123</v>
      </c>
      <c r="C27" s="170" t="s">
        <v>124</v>
      </c>
      <c r="D27" s="171" t="s">
        <v>85</v>
      </c>
      <c r="E27" s="172">
        <v>5</v>
      </c>
      <c r="F27" s="172">
        <v>0</v>
      </c>
      <c r="G27" s="173">
        <f t="shared" si="6"/>
        <v>0</v>
      </c>
      <c r="O27" s="167">
        <v>2</v>
      </c>
      <c r="AA27" s="145">
        <v>1</v>
      </c>
      <c r="AB27" s="145">
        <v>1</v>
      </c>
      <c r="AC27" s="145">
        <v>1</v>
      </c>
      <c r="AZ27" s="145">
        <v>1</v>
      </c>
      <c r="BA27" s="145">
        <f t="shared" si="7"/>
        <v>0</v>
      </c>
      <c r="BB27" s="145">
        <f t="shared" si="8"/>
        <v>0</v>
      </c>
      <c r="BC27" s="145">
        <f t="shared" si="9"/>
        <v>0</v>
      </c>
      <c r="BD27" s="145">
        <f t="shared" si="10"/>
        <v>0</v>
      </c>
      <c r="BE27" s="145">
        <f t="shared" si="11"/>
        <v>0</v>
      </c>
      <c r="CA27" s="174">
        <v>1</v>
      </c>
      <c r="CB27" s="174">
        <v>1</v>
      </c>
      <c r="CZ27" s="145">
        <v>0</v>
      </c>
    </row>
    <row r="28" spans="1:104" x14ac:dyDescent="0.2">
      <c r="A28" s="168">
        <v>19</v>
      </c>
      <c r="B28" s="169" t="s">
        <v>125</v>
      </c>
      <c r="C28" s="170" t="s">
        <v>126</v>
      </c>
      <c r="D28" s="171" t="s">
        <v>85</v>
      </c>
      <c r="E28" s="172">
        <v>1</v>
      </c>
      <c r="F28" s="172">
        <v>0</v>
      </c>
      <c r="G28" s="173">
        <f t="shared" si="6"/>
        <v>0</v>
      </c>
      <c r="O28" s="167">
        <v>2</v>
      </c>
      <c r="AA28" s="145">
        <v>1</v>
      </c>
      <c r="AB28" s="145">
        <v>1</v>
      </c>
      <c r="AC28" s="145">
        <v>1</v>
      </c>
      <c r="AZ28" s="145">
        <v>1</v>
      </c>
      <c r="BA28" s="145">
        <f t="shared" si="7"/>
        <v>0</v>
      </c>
      <c r="BB28" s="145">
        <f t="shared" si="8"/>
        <v>0</v>
      </c>
      <c r="BC28" s="145">
        <f t="shared" si="9"/>
        <v>0</v>
      </c>
      <c r="BD28" s="145">
        <f t="shared" si="10"/>
        <v>0</v>
      </c>
      <c r="BE28" s="145">
        <f t="shared" si="11"/>
        <v>0</v>
      </c>
      <c r="CA28" s="174">
        <v>1</v>
      </c>
      <c r="CB28" s="174">
        <v>1</v>
      </c>
      <c r="CZ28" s="145">
        <v>0</v>
      </c>
    </row>
    <row r="29" spans="1:104" x14ac:dyDescent="0.2">
      <c r="A29" s="175"/>
      <c r="B29" s="176" t="s">
        <v>74</v>
      </c>
      <c r="C29" s="177" t="str">
        <f>CONCATENATE(B20," ",C20)</f>
        <v>6 Úpravy povrchu, podlahy, osazení</v>
      </c>
      <c r="D29" s="178"/>
      <c r="E29" s="179"/>
      <c r="F29" s="180"/>
      <c r="G29" s="181">
        <f>SUM(G20:G28)</f>
        <v>0</v>
      </c>
      <c r="O29" s="167">
        <v>4</v>
      </c>
      <c r="BA29" s="182">
        <f>SUM(BA20:BA28)</f>
        <v>0</v>
      </c>
      <c r="BB29" s="182">
        <f>SUM(BB20:BB28)</f>
        <v>0</v>
      </c>
      <c r="BC29" s="182">
        <f>SUM(BC20:BC28)</f>
        <v>0</v>
      </c>
      <c r="BD29" s="182">
        <f>SUM(BD20:BD28)</f>
        <v>0</v>
      </c>
      <c r="BE29" s="182">
        <f>SUM(BE20:BE28)</f>
        <v>0</v>
      </c>
    </row>
    <row r="30" spans="1:104" x14ac:dyDescent="0.2">
      <c r="A30" s="160" t="s">
        <v>72</v>
      </c>
      <c r="B30" s="161" t="s">
        <v>127</v>
      </c>
      <c r="C30" s="162" t="s">
        <v>128</v>
      </c>
      <c r="D30" s="163"/>
      <c r="E30" s="164"/>
      <c r="F30" s="164"/>
      <c r="G30" s="165"/>
      <c r="H30" s="166"/>
      <c r="I30" s="166"/>
      <c r="O30" s="167">
        <v>1</v>
      </c>
    </row>
    <row r="31" spans="1:104" x14ac:dyDescent="0.2">
      <c r="A31" s="168">
        <v>20</v>
      </c>
      <c r="B31" s="169" t="s">
        <v>129</v>
      </c>
      <c r="C31" s="170" t="s">
        <v>130</v>
      </c>
      <c r="D31" s="171" t="s">
        <v>100</v>
      </c>
      <c r="E31" s="172">
        <v>271.14999999999998</v>
      </c>
      <c r="F31" s="172">
        <v>0</v>
      </c>
      <c r="G31" s="173">
        <f t="shared" ref="G31:G59" si="12">E31*F31</f>
        <v>0</v>
      </c>
      <c r="O31" s="167">
        <v>2</v>
      </c>
      <c r="AA31" s="145">
        <v>1</v>
      </c>
      <c r="AB31" s="145">
        <v>1</v>
      </c>
      <c r="AC31" s="145">
        <v>1</v>
      </c>
      <c r="AZ31" s="145">
        <v>1</v>
      </c>
      <c r="BA31" s="145">
        <f t="shared" ref="BA31:BA59" si="13">IF(AZ31=1,G31,0)</f>
        <v>0</v>
      </c>
      <c r="BB31" s="145">
        <f t="shared" ref="BB31:BB59" si="14">IF(AZ31=2,G31,0)</f>
        <v>0</v>
      </c>
      <c r="BC31" s="145">
        <f t="shared" ref="BC31:BC59" si="15">IF(AZ31=3,G31,0)</f>
        <v>0</v>
      </c>
      <c r="BD31" s="145">
        <f t="shared" ref="BD31:BD59" si="16">IF(AZ31=4,G31,0)</f>
        <v>0</v>
      </c>
      <c r="BE31" s="145">
        <f t="shared" ref="BE31:BE59" si="17">IF(AZ31=5,G31,0)</f>
        <v>0</v>
      </c>
      <c r="CA31" s="174">
        <v>1</v>
      </c>
      <c r="CB31" s="174">
        <v>1</v>
      </c>
      <c r="CZ31" s="145">
        <v>0</v>
      </c>
    </row>
    <row r="32" spans="1:104" ht="22.5" x14ac:dyDescent="0.2">
      <c r="A32" s="168">
        <v>21</v>
      </c>
      <c r="B32" s="169" t="s">
        <v>131</v>
      </c>
      <c r="C32" s="170" t="s">
        <v>132</v>
      </c>
      <c r="D32" s="171" t="s">
        <v>100</v>
      </c>
      <c r="E32" s="172">
        <v>324.10500000000002</v>
      </c>
      <c r="F32" s="172">
        <v>0</v>
      </c>
      <c r="G32" s="173">
        <f t="shared" si="12"/>
        <v>0</v>
      </c>
      <c r="O32" s="167">
        <v>2</v>
      </c>
      <c r="AA32" s="145">
        <v>1</v>
      </c>
      <c r="AB32" s="145">
        <v>1</v>
      </c>
      <c r="AC32" s="145">
        <v>1</v>
      </c>
      <c r="AZ32" s="145">
        <v>1</v>
      </c>
      <c r="BA32" s="145">
        <f t="shared" si="13"/>
        <v>0</v>
      </c>
      <c r="BB32" s="145">
        <f t="shared" si="14"/>
        <v>0</v>
      </c>
      <c r="BC32" s="145">
        <f t="shared" si="15"/>
        <v>0</v>
      </c>
      <c r="BD32" s="145">
        <f t="shared" si="16"/>
        <v>0</v>
      </c>
      <c r="BE32" s="145">
        <f t="shared" si="17"/>
        <v>0</v>
      </c>
      <c r="CA32" s="174">
        <v>1</v>
      </c>
      <c r="CB32" s="174">
        <v>1</v>
      </c>
      <c r="CZ32" s="145">
        <v>0</v>
      </c>
    </row>
    <row r="33" spans="1:104" x14ac:dyDescent="0.2">
      <c r="A33" s="168">
        <v>22</v>
      </c>
      <c r="B33" s="169" t="s">
        <v>133</v>
      </c>
      <c r="C33" s="170" t="s">
        <v>134</v>
      </c>
      <c r="D33" s="171" t="s">
        <v>85</v>
      </c>
      <c r="E33" s="172">
        <v>4</v>
      </c>
      <c r="F33" s="172">
        <v>0</v>
      </c>
      <c r="G33" s="173">
        <f t="shared" si="12"/>
        <v>0</v>
      </c>
      <c r="O33" s="167">
        <v>2</v>
      </c>
      <c r="AA33" s="145">
        <v>1</v>
      </c>
      <c r="AB33" s="145">
        <v>1</v>
      </c>
      <c r="AC33" s="145">
        <v>1</v>
      </c>
      <c r="AZ33" s="145">
        <v>1</v>
      </c>
      <c r="BA33" s="145">
        <f t="shared" si="13"/>
        <v>0</v>
      </c>
      <c r="BB33" s="145">
        <f t="shared" si="14"/>
        <v>0</v>
      </c>
      <c r="BC33" s="145">
        <f t="shared" si="15"/>
        <v>0</v>
      </c>
      <c r="BD33" s="145">
        <f t="shared" si="16"/>
        <v>0</v>
      </c>
      <c r="BE33" s="145">
        <f t="shared" si="17"/>
        <v>0</v>
      </c>
      <c r="CA33" s="174">
        <v>1</v>
      </c>
      <c r="CB33" s="174">
        <v>1</v>
      </c>
      <c r="CZ33" s="145">
        <v>0</v>
      </c>
    </row>
    <row r="34" spans="1:104" ht="22.5" x14ac:dyDescent="0.2">
      <c r="A34" s="168">
        <v>23</v>
      </c>
      <c r="B34" s="169" t="s">
        <v>135</v>
      </c>
      <c r="C34" s="170" t="s">
        <v>136</v>
      </c>
      <c r="D34" s="171" t="s">
        <v>100</v>
      </c>
      <c r="E34" s="172">
        <v>95.626999999999995</v>
      </c>
      <c r="F34" s="172">
        <v>0</v>
      </c>
      <c r="G34" s="173">
        <f t="shared" si="12"/>
        <v>0</v>
      </c>
      <c r="O34" s="167">
        <v>2</v>
      </c>
      <c r="AA34" s="145">
        <v>1</v>
      </c>
      <c r="AB34" s="145">
        <v>1</v>
      </c>
      <c r="AC34" s="145">
        <v>1</v>
      </c>
      <c r="AZ34" s="145">
        <v>1</v>
      </c>
      <c r="BA34" s="145">
        <f t="shared" si="13"/>
        <v>0</v>
      </c>
      <c r="BB34" s="145">
        <f t="shared" si="14"/>
        <v>0</v>
      </c>
      <c r="BC34" s="145">
        <f t="shared" si="15"/>
        <v>0</v>
      </c>
      <c r="BD34" s="145">
        <f t="shared" si="16"/>
        <v>0</v>
      </c>
      <c r="BE34" s="145">
        <f t="shared" si="17"/>
        <v>0</v>
      </c>
      <c r="CA34" s="174">
        <v>1</v>
      </c>
      <c r="CB34" s="174">
        <v>1</v>
      </c>
      <c r="CZ34" s="145">
        <v>0</v>
      </c>
    </row>
    <row r="35" spans="1:104" ht="22.5" x14ac:dyDescent="0.2">
      <c r="A35" s="168">
        <v>24</v>
      </c>
      <c r="B35" s="169" t="s">
        <v>137</v>
      </c>
      <c r="C35" s="170" t="s">
        <v>138</v>
      </c>
      <c r="D35" s="171" t="s">
        <v>90</v>
      </c>
      <c r="E35" s="172">
        <v>1.452</v>
      </c>
      <c r="F35" s="172">
        <v>0</v>
      </c>
      <c r="G35" s="173">
        <f t="shared" si="12"/>
        <v>0</v>
      </c>
      <c r="O35" s="167">
        <v>2</v>
      </c>
      <c r="AA35" s="145">
        <v>1</v>
      </c>
      <c r="AB35" s="145">
        <v>1</v>
      </c>
      <c r="AC35" s="145">
        <v>1</v>
      </c>
      <c r="AZ35" s="145">
        <v>1</v>
      </c>
      <c r="BA35" s="145">
        <f t="shared" si="13"/>
        <v>0</v>
      </c>
      <c r="BB35" s="145">
        <f t="shared" si="14"/>
        <v>0</v>
      </c>
      <c r="BC35" s="145">
        <f t="shared" si="15"/>
        <v>0</v>
      </c>
      <c r="BD35" s="145">
        <f t="shared" si="16"/>
        <v>0</v>
      </c>
      <c r="BE35" s="145">
        <f t="shared" si="17"/>
        <v>0</v>
      </c>
      <c r="CA35" s="174">
        <v>1</v>
      </c>
      <c r="CB35" s="174">
        <v>1</v>
      </c>
      <c r="CZ35" s="145">
        <v>0</v>
      </c>
    </row>
    <row r="36" spans="1:104" ht="22.5" x14ac:dyDescent="0.2">
      <c r="A36" s="168">
        <v>25</v>
      </c>
      <c r="B36" s="169" t="s">
        <v>139</v>
      </c>
      <c r="C36" s="170" t="s">
        <v>140</v>
      </c>
      <c r="D36" s="171" t="s">
        <v>100</v>
      </c>
      <c r="E36" s="172">
        <v>31.25</v>
      </c>
      <c r="F36" s="172">
        <v>0</v>
      </c>
      <c r="G36" s="173">
        <f t="shared" si="12"/>
        <v>0</v>
      </c>
      <c r="O36" s="167">
        <v>2</v>
      </c>
      <c r="AA36" s="145">
        <v>1</v>
      </c>
      <c r="AB36" s="145">
        <v>1</v>
      </c>
      <c r="AC36" s="145">
        <v>1</v>
      </c>
      <c r="AZ36" s="145">
        <v>1</v>
      </c>
      <c r="BA36" s="145">
        <f t="shared" si="13"/>
        <v>0</v>
      </c>
      <c r="BB36" s="145">
        <f t="shared" si="14"/>
        <v>0</v>
      </c>
      <c r="BC36" s="145">
        <f t="shared" si="15"/>
        <v>0</v>
      </c>
      <c r="BD36" s="145">
        <f t="shared" si="16"/>
        <v>0</v>
      </c>
      <c r="BE36" s="145">
        <f t="shared" si="17"/>
        <v>0</v>
      </c>
      <c r="CA36" s="174">
        <v>1</v>
      </c>
      <c r="CB36" s="174">
        <v>1</v>
      </c>
      <c r="CZ36" s="145">
        <v>0</v>
      </c>
    </row>
    <row r="37" spans="1:104" x14ac:dyDescent="0.2">
      <c r="A37" s="168">
        <v>26</v>
      </c>
      <c r="B37" s="169" t="s">
        <v>141</v>
      </c>
      <c r="C37" s="170" t="s">
        <v>142</v>
      </c>
      <c r="D37" s="171" t="s">
        <v>100</v>
      </c>
      <c r="E37" s="172">
        <v>1.863</v>
      </c>
      <c r="F37" s="172">
        <v>0</v>
      </c>
      <c r="G37" s="173">
        <f t="shared" si="12"/>
        <v>0</v>
      </c>
      <c r="O37" s="167">
        <v>2</v>
      </c>
      <c r="AA37" s="145">
        <v>1</v>
      </c>
      <c r="AB37" s="145">
        <v>1</v>
      </c>
      <c r="AC37" s="145">
        <v>1</v>
      </c>
      <c r="AZ37" s="145">
        <v>1</v>
      </c>
      <c r="BA37" s="145">
        <f t="shared" si="13"/>
        <v>0</v>
      </c>
      <c r="BB37" s="145">
        <f t="shared" si="14"/>
        <v>0</v>
      </c>
      <c r="BC37" s="145">
        <f t="shared" si="15"/>
        <v>0</v>
      </c>
      <c r="BD37" s="145">
        <f t="shared" si="16"/>
        <v>0</v>
      </c>
      <c r="BE37" s="145">
        <f t="shared" si="17"/>
        <v>0</v>
      </c>
      <c r="CA37" s="174">
        <v>1</v>
      </c>
      <c r="CB37" s="174">
        <v>1</v>
      </c>
      <c r="CZ37" s="145">
        <v>0</v>
      </c>
    </row>
    <row r="38" spans="1:104" x14ac:dyDescent="0.2">
      <c r="A38" s="168">
        <v>27</v>
      </c>
      <c r="B38" s="169" t="s">
        <v>143</v>
      </c>
      <c r="C38" s="170" t="s">
        <v>144</v>
      </c>
      <c r="D38" s="171" t="s">
        <v>100</v>
      </c>
      <c r="E38" s="172">
        <v>3.3</v>
      </c>
      <c r="F38" s="172">
        <v>0</v>
      </c>
      <c r="G38" s="173">
        <f t="shared" si="12"/>
        <v>0</v>
      </c>
      <c r="O38" s="167">
        <v>2</v>
      </c>
      <c r="AA38" s="145">
        <v>1</v>
      </c>
      <c r="AB38" s="145">
        <v>1</v>
      </c>
      <c r="AC38" s="145">
        <v>1</v>
      </c>
      <c r="AZ38" s="145">
        <v>1</v>
      </c>
      <c r="BA38" s="145">
        <f t="shared" si="13"/>
        <v>0</v>
      </c>
      <c r="BB38" s="145">
        <f t="shared" si="14"/>
        <v>0</v>
      </c>
      <c r="BC38" s="145">
        <f t="shared" si="15"/>
        <v>0</v>
      </c>
      <c r="BD38" s="145">
        <f t="shared" si="16"/>
        <v>0</v>
      </c>
      <c r="BE38" s="145">
        <f t="shared" si="17"/>
        <v>0</v>
      </c>
      <c r="CA38" s="174">
        <v>1</v>
      </c>
      <c r="CB38" s="174">
        <v>1</v>
      </c>
      <c r="CZ38" s="145">
        <v>0</v>
      </c>
    </row>
    <row r="39" spans="1:104" ht="22.5" x14ac:dyDescent="0.2">
      <c r="A39" s="168">
        <v>28</v>
      </c>
      <c r="B39" s="169" t="s">
        <v>145</v>
      </c>
      <c r="C39" s="170" t="s">
        <v>146</v>
      </c>
      <c r="D39" s="171" t="s">
        <v>100</v>
      </c>
      <c r="E39" s="172">
        <v>4.84</v>
      </c>
      <c r="F39" s="172">
        <v>0</v>
      </c>
      <c r="G39" s="173">
        <f t="shared" si="12"/>
        <v>0</v>
      </c>
      <c r="O39" s="167">
        <v>2</v>
      </c>
      <c r="AA39" s="145">
        <v>1</v>
      </c>
      <c r="AB39" s="145">
        <v>1</v>
      </c>
      <c r="AC39" s="145">
        <v>1</v>
      </c>
      <c r="AZ39" s="145">
        <v>1</v>
      </c>
      <c r="BA39" s="145">
        <f t="shared" si="13"/>
        <v>0</v>
      </c>
      <c r="BB39" s="145">
        <f t="shared" si="14"/>
        <v>0</v>
      </c>
      <c r="BC39" s="145">
        <f t="shared" si="15"/>
        <v>0</v>
      </c>
      <c r="BD39" s="145">
        <f t="shared" si="16"/>
        <v>0</v>
      </c>
      <c r="BE39" s="145">
        <f t="shared" si="17"/>
        <v>0</v>
      </c>
      <c r="CA39" s="174">
        <v>1</v>
      </c>
      <c r="CB39" s="174">
        <v>1</v>
      </c>
      <c r="CZ39" s="145">
        <v>0</v>
      </c>
    </row>
    <row r="40" spans="1:104" x14ac:dyDescent="0.2">
      <c r="A40" s="168">
        <v>29</v>
      </c>
      <c r="B40" s="169" t="s">
        <v>147</v>
      </c>
      <c r="C40" s="170" t="s">
        <v>148</v>
      </c>
      <c r="D40" s="171" t="s">
        <v>100</v>
      </c>
      <c r="E40" s="172">
        <v>12.8</v>
      </c>
      <c r="F40" s="172">
        <v>0</v>
      </c>
      <c r="G40" s="173">
        <f t="shared" si="12"/>
        <v>0</v>
      </c>
      <c r="O40" s="167">
        <v>2</v>
      </c>
      <c r="AA40" s="145">
        <v>1</v>
      </c>
      <c r="AB40" s="145">
        <v>1</v>
      </c>
      <c r="AC40" s="145">
        <v>1</v>
      </c>
      <c r="AZ40" s="145">
        <v>1</v>
      </c>
      <c r="BA40" s="145">
        <f t="shared" si="13"/>
        <v>0</v>
      </c>
      <c r="BB40" s="145">
        <f t="shared" si="14"/>
        <v>0</v>
      </c>
      <c r="BC40" s="145">
        <f t="shared" si="15"/>
        <v>0</v>
      </c>
      <c r="BD40" s="145">
        <f t="shared" si="16"/>
        <v>0</v>
      </c>
      <c r="BE40" s="145">
        <f t="shared" si="17"/>
        <v>0</v>
      </c>
      <c r="CA40" s="174">
        <v>1</v>
      </c>
      <c r="CB40" s="174">
        <v>1</v>
      </c>
      <c r="CZ40" s="145">
        <v>0</v>
      </c>
    </row>
    <row r="41" spans="1:104" x14ac:dyDescent="0.2">
      <c r="A41" s="168">
        <v>30</v>
      </c>
      <c r="B41" s="169" t="s">
        <v>149</v>
      </c>
      <c r="C41" s="170" t="s">
        <v>150</v>
      </c>
      <c r="D41" s="171" t="s">
        <v>100</v>
      </c>
      <c r="E41" s="172">
        <v>5</v>
      </c>
      <c r="F41" s="172">
        <v>0</v>
      </c>
      <c r="G41" s="173">
        <f t="shared" si="12"/>
        <v>0</v>
      </c>
      <c r="O41" s="167">
        <v>2</v>
      </c>
      <c r="AA41" s="145">
        <v>1</v>
      </c>
      <c r="AB41" s="145">
        <v>1</v>
      </c>
      <c r="AC41" s="145">
        <v>1</v>
      </c>
      <c r="AZ41" s="145">
        <v>1</v>
      </c>
      <c r="BA41" s="145">
        <f t="shared" si="13"/>
        <v>0</v>
      </c>
      <c r="BB41" s="145">
        <f t="shared" si="14"/>
        <v>0</v>
      </c>
      <c r="BC41" s="145">
        <f t="shared" si="15"/>
        <v>0</v>
      </c>
      <c r="BD41" s="145">
        <f t="shared" si="16"/>
        <v>0</v>
      </c>
      <c r="BE41" s="145">
        <f t="shared" si="17"/>
        <v>0</v>
      </c>
      <c r="CA41" s="174">
        <v>1</v>
      </c>
      <c r="CB41" s="174">
        <v>1</v>
      </c>
      <c r="CZ41" s="145">
        <v>0</v>
      </c>
    </row>
    <row r="42" spans="1:104" ht="22.5" x14ac:dyDescent="0.2">
      <c r="A42" s="168">
        <v>31</v>
      </c>
      <c r="B42" s="169" t="s">
        <v>151</v>
      </c>
      <c r="C42" s="170" t="s">
        <v>152</v>
      </c>
      <c r="D42" s="171" t="s">
        <v>153</v>
      </c>
      <c r="E42" s="172">
        <v>30</v>
      </c>
      <c r="F42" s="172">
        <v>0</v>
      </c>
      <c r="G42" s="173">
        <f t="shared" si="12"/>
        <v>0</v>
      </c>
      <c r="O42" s="167">
        <v>2</v>
      </c>
      <c r="AA42" s="145">
        <v>1</v>
      </c>
      <c r="AB42" s="145">
        <v>1</v>
      </c>
      <c r="AC42" s="145">
        <v>1</v>
      </c>
      <c r="AZ42" s="145">
        <v>1</v>
      </c>
      <c r="BA42" s="145">
        <f t="shared" si="13"/>
        <v>0</v>
      </c>
      <c r="BB42" s="145">
        <f t="shared" si="14"/>
        <v>0</v>
      </c>
      <c r="BC42" s="145">
        <f t="shared" si="15"/>
        <v>0</v>
      </c>
      <c r="BD42" s="145">
        <f t="shared" si="16"/>
        <v>0</v>
      </c>
      <c r="BE42" s="145">
        <f t="shared" si="17"/>
        <v>0</v>
      </c>
      <c r="CA42" s="174">
        <v>1</v>
      </c>
      <c r="CB42" s="174">
        <v>1</v>
      </c>
      <c r="CZ42" s="145">
        <v>0</v>
      </c>
    </row>
    <row r="43" spans="1:104" x14ac:dyDescent="0.2">
      <c r="A43" s="168">
        <v>32</v>
      </c>
      <c r="B43" s="169" t="s">
        <v>154</v>
      </c>
      <c r="C43" s="170" t="s">
        <v>155</v>
      </c>
      <c r="D43" s="171" t="s">
        <v>153</v>
      </c>
      <c r="E43" s="172">
        <v>20</v>
      </c>
      <c r="F43" s="172">
        <v>0</v>
      </c>
      <c r="G43" s="173">
        <f t="shared" si="12"/>
        <v>0</v>
      </c>
      <c r="O43" s="167">
        <v>2</v>
      </c>
      <c r="AA43" s="145">
        <v>1</v>
      </c>
      <c r="AB43" s="145">
        <v>1</v>
      </c>
      <c r="AC43" s="145">
        <v>1</v>
      </c>
      <c r="AZ43" s="145">
        <v>1</v>
      </c>
      <c r="BA43" s="145">
        <f t="shared" si="13"/>
        <v>0</v>
      </c>
      <c r="BB43" s="145">
        <f t="shared" si="14"/>
        <v>0</v>
      </c>
      <c r="BC43" s="145">
        <f t="shared" si="15"/>
        <v>0</v>
      </c>
      <c r="BD43" s="145">
        <f t="shared" si="16"/>
        <v>0</v>
      </c>
      <c r="BE43" s="145">
        <f t="shared" si="17"/>
        <v>0</v>
      </c>
      <c r="CA43" s="174">
        <v>1</v>
      </c>
      <c r="CB43" s="174">
        <v>1</v>
      </c>
      <c r="CZ43" s="145">
        <v>0</v>
      </c>
    </row>
    <row r="44" spans="1:104" ht="22.5" x14ac:dyDescent="0.2">
      <c r="A44" s="168">
        <v>33</v>
      </c>
      <c r="B44" s="169" t="s">
        <v>156</v>
      </c>
      <c r="C44" s="170" t="s">
        <v>157</v>
      </c>
      <c r="D44" s="171" t="s">
        <v>85</v>
      </c>
      <c r="E44" s="172">
        <v>4</v>
      </c>
      <c r="F44" s="172">
        <v>0</v>
      </c>
      <c r="G44" s="173">
        <f t="shared" si="12"/>
        <v>0</v>
      </c>
      <c r="O44" s="167">
        <v>2</v>
      </c>
      <c r="AA44" s="145">
        <v>1</v>
      </c>
      <c r="AB44" s="145">
        <v>1</v>
      </c>
      <c r="AC44" s="145">
        <v>1</v>
      </c>
      <c r="AZ44" s="145">
        <v>1</v>
      </c>
      <c r="BA44" s="145">
        <f t="shared" si="13"/>
        <v>0</v>
      </c>
      <c r="BB44" s="145">
        <f t="shared" si="14"/>
        <v>0</v>
      </c>
      <c r="BC44" s="145">
        <f t="shared" si="15"/>
        <v>0</v>
      </c>
      <c r="BD44" s="145">
        <f t="shared" si="16"/>
        <v>0</v>
      </c>
      <c r="BE44" s="145">
        <f t="shared" si="17"/>
        <v>0</v>
      </c>
      <c r="CA44" s="174">
        <v>1</v>
      </c>
      <c r="CB44" s="174">
        <v>1</v>
      </c>
      <c r="CZ44" s="145">
        <v>0</v>
      </c>
    </row>
    <row r="45" spans="1:104" ht="22.5" x14ac:dyDescent="0.2">
      <c r="A45" s="168">
        <v>34</v>
      </c>
      <c r="B45" s="169" t="s">
        <v>158</v>
      </c>
      <c r="C45" s="170" t="s">
        <v>159</v>
      </c>
      <c r="D45" s="171" t="s">
        <v>90</v>
      </c>
      <c r="E45" s="172">
        <v>0.14199999999999999</v>
      </c>
      <c r="F45" s="172">
        <v>0</v>
      </c>
      <c r="G45" s="173">
        <f t="shared" si="12"/>
        <v>0</v>
      </c>
      <c r="O45" s="167">
        <v>2</v>
      </c>
      <c r="AA45" s="145">
        <v>1</v>
      </c>
      <c r="AB45" s="145">
        <v>1</v>
      </c>
      <c r="AC45" s="145">
        <v>1</v>
      </c>
      <c r="AZ45" s="145">
        <v>1</v>
      </c>
      <c r="BA45" s="145">
        <f t="shared" si="13"/>
        <v>0</v>
      </c>
      <c r="BB45" s="145">
        <f t="shared" si="14"/>
        <v>0</v>
      </c>
      <c r="BC45" s="145">
        <f t="shared" si="15"/>
        <v>0</v>
      </c>
      <c r="BD45" s="145">
        <f t="shared" si="16"/>
        <v>0</v>
      </c>
      <c r="BE45" s="145">
        <f t="shared" si="17"/>
        <v>0</v>
      </c>
      <c r="CA45" s="174">
        <v>1</v>
      </c>
      <c r="CB45" s="174">
        <v>1</v>
      </c>
      <c r="CZ45" s="145">
        <v>0</v>
      </c>
    </row>
    <row r="46" spans="1:104" ht="22.5" x14ac:dyDescent="0.2">
      <c r="A46" s="168">
        <v>35</v>
      </c>
      <c r="B46" s="169" t="s">
        <v>160</v>
      </c>
      <c r="C46" s="170" t="s">
        <v>161</v>
      </c>
      <c r="D46" s="171" t="s">
        <v>100</v>
      </c>
      <c r="E46" s="172">
        <v>1.845</v>
      </c>
      <c r="F46" s="172">
        <v>0</v>
      </c>
      <c r="G46" s="173">
        <f t="shared" si="12"/>
        <v>0</v>
      </c>
      <c r="O46" s="167">
        <v>2</v>
      </c>
      <c r="AA46" s="145">
        <v>1</v>
      </c>
      <c r="AB46" s="145">
        <v>1</v>
      </c>
      <c r="AC46" s="145">
        <v>1</v>
      </c>
      <c r="AZ46" s="145">
        <v>1</v>
      </c>
      <c r="BA46" s="145">
        <f t="shared" si="13"/>
        <v>0</v>
      </c>
      <c r="BB46" s="145">
        <f t="shared" si="14"/>
        <v>0</v>
      </c>
      <c r="BC46" s="145">
        <f t="shared" si="15"/>
        <v>0</v>
      </c>
      <c r="BD46" s="145">
        <f t="shared" si="16"/>
        <v>0</v>
      </c>
      <c r="BE46" s="145">
        <f t="shared" si="17"/>
        <v>0</v>
      </c>
      <c r="CA46" s="174">
        <v>1</v>
      </c>
      <c r="CB46" s="174">
        <v>1</v>
      </c>
      <c r="CZ46" s="145">
        <v>0</v>
      </c>
    </row>
    <row r="47" spans="1:104" ht="22.5" x14ac:dyDescent="0.2">
      <c r="A47" s="168">
        <v>36</v>
      </c>
      <c r="B47" s="169" t="s">
        <v>162</v>
      </c>
      <c r="C47" s="170" t="s">
        <v>163</v>
      </c>
      <c r="D47" s="171" t="s">
        <v>90</v>
      </c>
      <c r="E47" s="172">
        <v>4.5279999999999996</v>
      </c>
      <c r="F47" s="172">
        <v>0</v>
      </c>
      <c r="G47" s="173">
        <f t="shared" si="12"/>
        <v>0</v>
      </c>
      <c r="O47" s="167">
        <v>2</v>
      </c>
      <c r="AA47" s="145">
        <v>1</v>
      </c>
      <c r="AB47" s="145">
        <v>1</v>
      </c>
      <c r="AC47" s="145">
        <v>1</v>
      </c>
      <c r="AZ47" s="145">
        <v>1</v>
      </c>
      <c r="BA47" s="145">
        <f t="shared" si="13"/>
        <v>0</v>
      </c>
      <c r="BB47" s="145">
        <f t="shared" si="14"/>
        <v>0</v>
      </c>
      <c r="BC47" s="145">
        <f t="shared" si="15"/>
        <v>0</v>
      </c>
      <c r="BD47" s="145">
        <f t="shared" si="16"/>
        <v>0</v>
      </c>
      <c r="BE47" s="145">
        <f t="shared" si="17"/>
        <v>0</v>
      </c>
      <c r="CA47" s="174">
        <v>1</v>
      </c>
      <c r="CB47" s="174">
        <v>1</v>
      </c>
      <c r="CZ47" s="145">
        <v>0</v>
      </c>
    </row>
    <row r="48" spans="1:104" ht="22.5" x14ac:dyDescent="0.2">
      <c r="A48" s="168">
        <v>37</v>
      </c>
      <c r="B48" s="169" t="s">
        <v>164</v>
      </c>
      <c r="C48" s="170" t="s">
        <v>165</v>
      </c>
      <c r="D48" s="171" t="s">
        <v>153</v>
      </c>
      <c r="E48" s="172">
        <v>32.35</v>
      </c>
      <c r="F48" s="172">
        <v>0</v>
      </c>
      <c r="G48" s="173">
        <f t="shared" si="12"/>
        <v>0</v>
      </c>
      <c r="O48" s="167">
        <v>2</v>
      </c>
      <c r="AA48" s="145">
        <v>1</v>
      </c>
      <c r="AB48" s="145">
        <v>1</v>
      </c>
      <c r="AC48" s="145">
        <v>1</v>
      </c>
      <c r="AZ48" s="145">
        <v>1</v>
      </c>
      <c r="BA48" s="145">
        <f t="shared" si="13"/>
        <v>0</v>
      </c>
      <c r="BB48" s="145">
        <f t="shared" si="14"/>
        <v>0</v>
      </c>
      <c r="BC48" s="145">
        <f t="shared" si="15"/>
        <v>0</v>
      </c>
      <c r="BD48" s="145">
        <f t="shared" si="16"/>
        <v>0</v>
      </c>
      <c r="BE48" s="145">
        <f t="shared" si="17"/>
        <v>0</v>
      </c>
      <c r="CA48" s="174">
        <v>1</v>
      </c>
      <c r="CB48" s="174">
        <v>1</v>
      </c>
      <c r="CZ48" s="145">
        <v>0</v>
      </c>
    </row>
    <row r="49" spans="1:104" ht="22.5" x14ac:dyDescent="0.2">
      <c r="A49" s="168">
        <v>38</v>
      </c>
      <c r="B49" s="169" t="s">
        <v>166</v>
      </c>
      <c r="C49" s="170" t="s">
        <v>167</v>
      </c>
      <c r="D49" s="171" t="s">
        <v>153</v>
      </c>
      <c r="E49" s="172">
        <v>12.45</v>
      </c>
      <c r="F49" s="172">
        <v>0</v>
      </c>
      <c r="G49" s="173">
        <f t="shared" si="12"/>
        <v>0</v>
      </c>
      <c r="O49" s="167">
        <v>2</v>
      </c>
      <c r="AA49" s="145">
        <v>1</v>
      </c>
      <c r="AB49" s="145">
        <v>1</v>
      </c>
      <c r="AC49" s="145">
        <v>1</v>
      </c>
      <c r="AZ49" s="145">
        <v>1</v>
      </c>
      <c r="BA49" s="145">
        <f t="shared" si="13"/>
        <v>0</v>
      </c>
      <c r="BB49" s="145">
        <f t="shared" si="14"/>
        <v>0</v>
      </c>
      <c r="BC49" s="145">
        <f t="shared" si="15"/>
        <v>0</v>
      </c>
      <c r="BD49" s="145">
        <f t="shared" si="16"/>
        <v>0</v>
      </c>
      <c r="BE49" s="145">
        <f t="shared" si="17"/>
        <v>0</v>
      </c>
      <c r="CA49" s="174">
        <v>1</v>
      </c>
      <c r="CB49" s="174">
        <v>1</v>
      </c>
      <c r="CZ49" s="145">
        <v>0</v>
      </c>
    </row>
    <row r="50" spans="1:104" ht="22.5" x14ac:dyDescent="0.2">
      <c r="A50" s="168">
        <v>39</v>
      </c>
      <c r="B50" s="169" t="s">
        <v>168</v>
      </c>
      <c r="C50" s="170" t="s">
        <v>169</v>
      </c>
      <c r="D50" s="171" t="s">
        <v>90</v>
      </c>
      <c r="E50" s="172">
        <v>1.4205000000000001</v>
      </c>
      <c r="F50" s="172">
        <v>0</v>
      </c>
      <c r="G50" s="173">
        <f t="shared" si="12"/>
        <v>0</v>
      </c>
      <c r="O50" s="167">
        <v>2</v>
      </c>
      <c r="AA50" s="145">
        <v>1</v>
      </c>
      <c r="AB50" s="145">
        <v>1</v>
      </c>
      <c r="AC50" s="145">
        <v>1</v>
      </c>
      <c r="AZ50" s="145">
        <v>1</v>
      </c>
      <c r="BA50" s="145">
        <f t="shared" si="13"/>
        <v>0</v>
      </c>
      <c r="BB50" s="145">
        <f t="shared" si="14"/>
        <v>0</v>
      </c>
      <c r="BC50" s="145">
        <f t="shared" si="15"/>
        <v>0</v>
      </c>
      <c r="BD50" s="145">
        <f t="shared" si="16"/>
        <v>0</v>
      </c>
      <c r="BE50" s="145">
        <f t="shared" si="17"/>
        <v>0</v>
      </c>
      <c r="CA50" s="174">
        <v>1</v>
      </c>
      <c r="CB50" s="174">
        <v>1</v>
      </c>
      <c r="CZ50" s="145">
        <v>0</v>
      </c>
    </row>
    <row r="51" spans="1:104" ht="22.5" x14ac:dyDescent="0.2">
      <c r="A51" s="168">
        <v>40</v>
      </c>
      <c r="B51" s="169" t="s">
        <v>170</v>
      </c>
      <c r="C51" s="170" t="s">
        <v>171</v>
      </c>
      <c r="D51" s="171" t="s">
        <v>100</v>
      </c>
      <c r="E51" s="172">
        <v>501.93799999999999</v>
      </c>
      <c r="F51" s="172">
        <v>0</v>
      </c>
      <c r="G51" s="173">
        <f t="shared" si="12"/>
        <v>0</v>
      </c>
      <c r="O51" s="167">
        <v>2</v>
      </c>
      <c r="AA51" s="145">
        <v>1</v>
      </c>
      <c r="AB51" s="145">
        <v>1</v>
      </c>
      <c r="AC51" s="145">
        <v>1</v>
      </c>
      <c r="AZ51" s="145">
        <v>1</v>
      </c>
      <c r="BA51" s="145">
        <f t="shared" si="13"/>
        <v>0</v>
      </c>
      <c r="BB51" s="145">
        <f t="shared" si="14"/>
        <v>0</v>
      </c>
      <c r="BC51" s="145">
        <f t="shared" si="15"/>
        <v>0</v>
      </c>
      <c r="BD51" s="145">
        <f t="shared" si="16"/>
        <v>0</v>
      </c>
      <c r="BE51" s="145">
        <f t="shared" si="17"/>
        <v>0</v>
      </c>
      <c r="CA51" s="174">
        <v>1</v>
      </c>
      <c r="CB51" s="174">
        <v>1</v>
      </c>
      <c r="CZ51" s="145">
        <v>0</v>
      </c>
    </row>
    <row r="52" spans="1:104" ht="22.5" x14ac:dyDescent="0.2">
      <c r="A52" s="168">
        <v>41</v>
      </c>
      <c r="B52" s="169" t="s">
        <v>172</v>
      </c>
      <c r="C52" s="170" t="s">
        <v>173</v>
      </c>
      <c r="D52" s="171" t="s">
        <v>100</v>
      </c>
      <c r="E52" s="172">
        <v>33.442999999999998</v>
      </c>
      <c r="F52" s="172">
        <v>0</v>
      </c>
      <c r="G52" s="173">
        <f t="shared" si="12"/>
        <v>0</v>
      </c>
      <c r="O52" s="167">
        <v>2</v>
      </c>
      <c r="AA52" s="145">
        <v>1</v>
      </c>
      <c r="AB52" s="145">
        <v>1</v>
      </c>
      <c r="AC52" s="145">
        <v>1</v>
      </c>
      <c r="AZ52" s="145">
        <v>1</v>
      </c>
      <c r="BA52" s="145">
        <f t="shared" si="13"/>
        <v>0</v>
      </c>
      <c r="BB52" s="145">
        <f t="shared" si="14"/>
        <v>0</v>
      </c>
      <c r="BC52" s="145">
        <f t="shared" si="15"/>
        <v>0</v>
      </c>
      <c r="BD52" s="145">
        <f t="shared" si="16"/>
        <v>0</v>
      </c>
      <c r="BE52" s="145">
        <f t="shared" si="17"/>
        <v>0</v>
      </c>
      <c r="CA52" s="174">
        <v>1</v>
      </c>
      <c r="CB52" s="174">
        <v>1</v>
      </c>
      <c r="CZ52" s="145">
        <v>0</v>
      </c>
    </row>
    <row r="53" spans="1:104" ht="22.5" x14ac:dyDescent="0.2">
      <c r="A53" s="168">
        <v>42</v>
      </c>
      <c r="B53" s="169" t="s">
        <v>174</v>
      </c>
      <c r="C53" s="170" t="s">
        <v>175</v>
      </c>
      <c r="D53" s="171" t="s">
        <v>95</v>
      </c>
      <c r="E53" s="172">
        <v>64.47</v>
      </c>
      <c r="F53" s="172">
        <v>0</v>
      </c>
      <c r="G53" s="173">
        <f t="shared" si="12"/>
        <v>0</v>
      </c>
      <c r="O53" s="167">
        <v>2</v>
      </c>
      <c r="AA53" s="145">
        <v>1</v>
      </c>
      <c r="AB53" s="145">
        <v>1</v>
      </c>
      <c r="AC53" s="145">
        <v>1</v>
      </c>
      <c r="AZ53" s="145">
        <v>1</v>
      </c>
      <c r="BA53" s="145">
        <f t="shared" si="13"/>
        <v>0</v>
      </c>
      <c r="BB53" s="145">
        <f t="shared" si="14"/>
        <v>0</v>
      </c>
      <c r="BC53" s="145">
        <f t="shared" si="15"/>
        <v>0</v>
      </c>
      <c r="BD53" s="145">
        <f t="shared" si="16"/>
        <v>0</v>
      </c>
      <c r="BE53" s="145">
        <f t="shared" si="17"/>
        <v>0</v>
      </c>
      <c r="CA53" s="174">
        <v>1</v>
      </c>
      <c r="CB53" s="174">
        <v>1</v>
      </c>
      <c r="CZ53" s="145">
        <v>0</v>
      </c>
    </row>
    <row r="54" spans="1:104" x14ac:dyDescent="0.2">
      <c r="A54" s="168">
        <v>43</v>
      </c>
      <c r="B54" s="169" t="s">
        <v>176</v>
      </c>
      <c r="C54" s="170" t="s">
        <v>177</v>
      </c>
      <c r="D54" s="171" t="s">
        <v>95</v>
      </c>
      <c r="E54" s="172">
        <v>128.94</v>
      </c>
      <c r="F54" s="172">
        <v>0</v>
      </c>
      <c r="G54" s="173">
        <f t="shared" si="12"/>
        <v>0</v>
      </c>
      <c r="O54" s="167">
        <v>2</v>
      </c>
      <c r="AA54" s="145">
        <v>1</v>
      </c>
      <c r="AB54" s="145">
        <v>1</v>
      </c>
      <c r="AC54" s="145">
        <v>1</v>
      </c>
      <c r="AZ54" s="145">
        <v>1</v>
      </c>
      <c r="BA54" s="145">
        <f t="shared" si="13"/>
        <v>0</v>
      </c>
      <c r="BB54" s="145">
        <f t="shared" si="14"/>
        <v>0</v>
      </c>
      <c r="BC54" s="145">
        <f t="shared" si="15"/>
        <v>0</v>
      </c>
      <c r="BD54" s="145">
        <f t="shared" si="16"/>
        <v>0</v>
      </c>
      <c r="BE54" s="145">
        <f t="shared" si="17"/>
        <v>0</v>
      </c>
      <c r="CA54" s="174">
        <v>1</v>
      </c>
      <c r="CB54" s="174">
        <v>1</v>
      </c>
      <c r="CZ54" s="145">
        <v>0</v>
      </c>
    </row>
    <row r="55" spans="1:104" x14ac:dyDescent="0.2">
      <c r="A55" s="168">
        <v>44</v>
      </c>
      <c r="B55" s="169" t="s">
        <v>178</v>
      </c>
      <c r="C55" s="170" t="s">
        <v>179</v>
      </c>
      <c r="D55" s="171" t="s">
        <v>95</v>
      </c>
      <c r="E55" s="172">
        <v>64.47</v>
      </c>
      <c r="F55" s="172">
        <v>0</v>
      </c>
      <c r="G55" s="173">
        <f t="shared" si="12"/>
        <v>0</v>
      </c>
      <c r="O55" s="167">
        <v>2</v>
      </c>
      <c r="AA55" s="145">
        <v>1</v>
      </c>
      <c r="AB55" s="145">
        <v>1</v>
      </c>
      <c r="AC55" s="145">
        <v>1</v>
      </c>
      <c r="AZ55" s="145">
        <v>1</v>
      </c>
      <c r="BA55" s="145">
        <f t="shared" si="13"/>
        <v>0</v>
      </c>
      <c r="BB55" s="145">
        <f t="shared" si="14"/>
        <v>0</v>
      </c>
      <c r="BC55" s="145">
        <f t="shared" si="15"/>
        <v>0</v>
      </c>
      <c r="BD55" s="145">
        <f t="shared" si="16"/>
        <v>0</v>
      </c>
      <c r="BE55" s="145">
        <f t="shared" si="17"/>
        <v>0</v>
      </c>
      <c r="CA55" s="174">
        <v>1</v>
      </c>
      <c r="CB55" s="174">
        <v>1</v>
      </c>
      <c r="CZ55" s="145">
        <v>0</v>
      </c>
    </row>
    <row r="56" spans="1:104" ht="22.5" x14ac:dyDescent="0.2">
      <c r="A56" s="168">
        <v>45</v>
      </c>
      <c r="B56" s="169" t="s">
        <v>180</v>
      </c>
      <c r="C56" s="170" t="s">
        <v>181</v>
      </c>
      <c r="D56" s="171" t="s">
        <v>95</v>
      </c>
      <c r="E56" s="172">
        <v>644.70000000000005</v>
      </c>
      <c r="F56" s="172">
        <v>0</v>
      </c>
      <c r="G56" s="173">
        <f t="shared" si="12"/>
        <v>0</v>
      </c>
      <c r="O56" s="167">
        <v>2</v>
      </c>
      <c r="AA56" s="145">
        <v>1</v>
      </c>
      <c r="AB56" s="145">
        <v>1</v>
      </c>
      <c r="AC56" s="145">
        <v>1</v>
      </c>
      <c r="AZ56" s="145">
        <v>1</v>
      </c>
      <c r="BA56" s="145">
        <f t="shared" si="13"/>
        <v>0</v>
      </c>
      <c r="BB56" s="145">
        <f t="shared" si="14"/>
        <v>0</v>
      </c>
      <c r="BC56" s="145">
        <f t="shared" si="15"/>
        <v>0</v>
      </c>
      <c r="BD56" s="145">
        <f t="shared" si="16"/>
        <v>0</v>
      </c>
      <c r="BE56" s="145">
        <f t="shared" si="17"/>
        <v>0</v>
      </c>
      <c r="CA56" s="174">
        <v>1</v>
      </c>
      <c r="CB56" s="174">
        <v>1</v>
      </c>
      <c r="CZ56" s="145">
        <v>0</v>
      </c>
    </row>
    <row r="57" spans="1:104" ht="22.5" x14ac:dyDescent="0.2">
      <c r="A57" s="168">
        <v>46</v>
      </c>
      <c r="B57" s="169" t="s">
        <v>182</v>
      </c>
      <c r="C57" s="170" t="s">
        <v>183</v>
      </c>
      <c r="D57" s="171" t="s">
        <v>95</v>
      </c>
      <c r="E57" s="172">
        <v>64.47</v>
      </c>
      <c r="F57" s="172">
        <v>0</v>
      </c>
      <c r="G57" s="173">
        <f t="shared" si="12"/>
        <v>0</v>
      </c>
      <c r="O57" s="167">
        <v>2</v>
      </c>
      <c r="AA57" s="145">
        <v>1</v>
      </c>
      <c r="AB57" s="145">
        <v>1</v>
      </c>
      <c r="AC57" s="145">
        <v>1</v>
      </c>
      <c r="AZ57" s="145">
        <v>1</v>
      </c>
      <c r="BA57" s="145">
        <f t="shared" si="13"/>
        <v>0</v>
      </c>
      <c r="BB57" s="145">
        <f t="shared" si="14"/>
        <v>0</v>
      </c>
      <c r="BC57" s="145">
        <f t="shared" si="15"/>
        <v>0</v>
      </c>
      <c r="BD57" s="145">
        <f t="shared" si="16"/>
        <v>0</v>
      </c>
      <c r="BE57" s="145">
        <f t="shared" si="17"/>
        <v>0</v>
      </c>
      <c r="CA57" s="174">
        <v>1</v>
      </c>
      <c r="CB57" s="174">
        <v>1</v>
      </c>
      <c r="CZ57" s="145">
        <v>0</v>
      </c>
    </row>
    <row r="58" spans="1:104" ht="22.5" x14ac:dyDescent="0.2">
      <c r="A58" s="168">
        <v>47</v>
      </c>
      <c r="B58" s="169" t="s">
        <v>184</v>
      </c>
      <c r="C58" s="170" t="s">
        <v>185</v>
      </c>
      <c r="D58" s="171" t="s">
        <v>95</v>
      </c>
      <c r="E58" s="172">
        <v>257.88</v>
      </c>
      <c r="F58" s="172">
        <v>0</v>
      </c>
      <c r="G58" s="173">
        <f t="shared" si="12"/>
        <v>0</v>
      </c>
      <c r="O58" s="167">
        <v>2</v>
      </c>
      <c r="AA58" s="145">
        <v>1</v>
      </c>
      <c r="AB58" s="145">
        <v>1</v>
      </c>
      <c r="AC58" s="145">
        <v>1</v>
      </c>
      <c r="AZ58" s="145">
        <v>1</v>
      </c>
      <c r="BA58" s="145">
        <f t="shared" si="13"/>
        <v>0</v>
      </c>
      <c r="BB58" s="145">
        <f t="shared" si="14"/>
        <v>0</v>
      </c>
      <c r="BC58" s="145">
        <f t="shared" si="15"/>
        <v>0</v>
      </c>
      <c r="BD58" s="145">
        <f t="shared" si="16"/>
        <v>0</v>
      </c>
      <c r="BE58" s="145">
        <f t="shared" si="17"/>
        <v>0</v>
      </c>
      <c r="CA58" s="174">
        <v>1</v>
      </c>
      <c r="CB58" s="174">
        <v>1</v>
      </c>
      <c r="CZ58" s="145">
        <v>0</v>
      </c>
    </row>
    <row r="59" spans="1:104" x14ac:dyDescent="0.2">
      <c r="A59" s="168">
        <v>48</v>
      </c>
      <c r="B59" s="169" t="s">
        <v>186</v>
      </c>
      <c r="C59" s="170" t="s">
        <v>187</v>
      </c>
      <c r="D59" s="171" t="s">
        <v>95</v>
      </c>
      <c r="E59" s="172">
        <v>64.47</v>
      </c>
      <c r="F59" s="172">
        <v>0</v>
      </c>
      <c r="G59" s="173">
        <f t="shared" si="12"/>
        <v>0</v>
      </c>
      <c r="O59" s="167">
        <v>2</v>
      </c>
      <c r="AA59" s="145">
        <v>1</v>
      </c>
      <c r="AB59" s="145">
        <v>1</v>
      </c>
      <c r="AC59" s="145">
        <v>1</v>
      </c>
      <c r="AZ59" s="145">
        <v>1</v>
      </c>
      <c r="BA59" s="145">
        <f t="shared" si="13"/>
        <v>0</v>
      </c>
      <c r="BB59" s="145">
        <f t="shared" si="14"/>
        <v>0</v>
      </c>
      <c r="BC59" s="145">
        <f t="shared" si="15"/>
        <v>0</v>
      </c>
      <c r="BD59" s="145">
        <f t="shared" si="16"/>
        <v>0</v>
      </c>
      <c r="BE59" s="145">
        <f t="shared" si="17"/>
        <v>0</v>
      </c>
      <c r="CA59" s="174">
        <v>1</v>
      </c>
      <c r="CB59" s="174">
        <v>1</v>
      </c>
      <c r="CZ59" s="145">
        <v>0</v>
      </c>
    </row>
    <row r="60" spans="1:104" x14ac:dyDescent="0.2">
      <c r="A60" s="175"/>
      <c r="B60" s="176" t="s">
        <v>74</v>
      </c>
      <c r="C60" s="177" t="str">
        <f>CONCATENATE(B30," ",C30)</f>
        <v>9 Ostatní konstrukce a práce-bourání</v>
      </c>
      <c r="D60" s="178"/>
      <c r="E60" s="179"/>
      <c r="F60" s="180"/>
      <c r="G60" s="181">
        <f>SUM(G30:G59)</f>
        <v>0</v>
      </c>
      <c r="O60" s="167">
        <v>4</v>
      </c>
      <c r="BA60" s="182">
        <f>SUM(BA30:BA59)</f>
        <v>0</v>
      </c>
      <c r="BB60" s="182">
        <f>SUM(BB30:BB59)</f>
        <v>0</v>
      </c>
      <c r="BC60" s="182">
        <f>SUM(BC30:BC59)</f>
        <v>0</v>
      </c>
      <c r="BD60" s="182">
        <f>SUM(BD30:BD59)</f>
        <v>0</v>
      </c>
      <c r="BE60" s="182">
        <f>SUM(BE30:BE59)</f>
        <v>0</v>
      </c>
    </row>
    <row r="61" spans="1:104" x14ac:dyDescent="0.2">
      <c r="A61" s="160" t="s">
        <v>72</v>
      </c>
      <c r="B61" s="161" t="s">
        <v>188</v>
      </c>
      <c r="C61" s="162" t="s">
        <v>189</v>
      </c>
      <c r="D61" s="163"/>
      <c r="E61" s="164"/>
      <c r="F61" s="164"/>
      <c r="G61" s="165"/>
      <c r="H61" s="166"/>
      <c r="I61" s="166"/>
      <c r="O61" s="167">
        <v>1</v>
      </c>
    </row>
    <row r="62" spans="1:104" ht="22.5" x14ac:dyDescent="0.2">
      <c r="A62" s="168">
        <v>49</v>
      </c>
      <c r="B62" s="169" t="s">
        <v>190</v>
      </c>
      <c r="C62" s="170" t="s">
        <v>191</v>
      </c>
      <c r="D62" s="171" t="s">
        <v>100</v>
      </c>
      <c r="E62" s="172">
        <v>26.52</v>
      </c>
      <c r="F62" s="172">
        <v>0</v>
      </c>
      <c r="G62" s="173">
        <f>E62*F62</f>
        <v>0</v>
      </c>
      <c r="O62" s="167">
        <v>2</v>
      </c>
      <c r="AA62" s="145">
        <v>1</v>
      </c>
      <c r="AB62" s="145">
        <v>7</v>
      </c>
      <c r="AC62" s="145">
        <v>7</v>
      </c>
      <c r="AZ62" s="145">
        <v>2</v>
      </c>
      <c r="BA62" s="145">
        <f>IF(AZ62=1,G62,0)</f>
        <v>0</v>
      </c>
      <c r="BB62" s="145">
        <f>IF(AZ62=2,G62,0)</f>
        <v>0</v>
      </c>
      <c r="BC62" s="145">
        <f>IF(AZ62=3,G62,0)</f>
        <v>0</v>
      </c>
      <c r="BD62" s="145">
        <f>IF(AZ62=4,G62,0)</f>
        <v>0</v>
      </c>
      <c r="BE62" s="145">
        <f>IF(AZ62=5,G62,0)</f>
        <v>0</v>
      </c>
      <c r="CA62" s="174">
        <v>1</v>
      </c>
      <c r="CB62" s="174">
        <v>7</v>
      </c>
      <c r="CZ62" s="145">
        <v>0</v>
      </c>
    </row>
    <row r="63" spans="1:104" x14ac:dyDescent="0.2">
      <c r="A63" s="168">
        <v>50</v>
      </c>
      <c r="B63" s="169" t="s">
        <v>192</v>
      </c>
      <c r="C63" s="170" t="s">
        <v>193</v>
      </c>
      <c r="D63" s="171" t="s">
        <v>194</v>
      </c>
      <c r="E63" s="172">
        <v>39.78</v>
      </c>
      <c r="F63" s="172">
        <v>0</v>
      </c>
      <c r="G63" s="173">
        <f>E63*F63</f>
        <v>0</v>
      </c>
      <c r="O63" s="167">
        <v>2</v>
      </c>
      <c r="AA63" s="145">
        <v>1</v>
      </c>
      <c r="AB63" s="145">
        <v>7</v>
      </c>
      <c r="AC63" s="145">
        <v>7</v>
      </c>
      <c r="AZ63" s="145">
        <v>2</v>
      </c>
      <c r="BA63" s="145">
        <f>IF(AZ63=1,G63,0)</f>
        <v>0</v>
      </c>
      <c r="BB63" s="145">
        <f>IF(AZ63=2,G63,0)</f>
        <v>0</v>
      </c>
      <c r="BC63" s="145">
        <f>IF(AZ63=3,G63,0)</f>
        <v>0</v>
      </c>
      <c r="BD63" s="145">
        <f>IF(AZ63=4,G63,0)</f>
        <v>0</v>
      </c>
      <c r="BE63" s="145">
        <f>IF(AZ63=5,G63,0)</f>
        <v>0</v>
      </c>
      <c r="CA63" s="174">
        <v>1</v>
      </c>
      <c r="CB63" s="174">
        <v>7</v>
      </c>
      <c r="CZ63" s="145">
        <v>0</v>
      </c>
    </row>
    <row r="64" spans="1:104" ht="22.5" x14ac:dyDescent="0.2">
      <c r="A64" s="168">
        <v>51</v>
      </c>
      <c r="B64" s="169" t="s">
        <v>195</v>
      </c>
      <c r="C64" s="170" t="s">
        <v>196</v>
      </c>
      <c r="D64" s="171" t="s">
        <v>100</v>
      </c>
      <c r="E64" s="172">
        <v>44.7</v>
      </c>
      <c r="F64" s="172">
        <v>0</v>
      </c>
      <c r="G64" s="173">
        <f>E64*F64</f>
        <v>0</v>
      </c>
      <c r="O64" s="167">
        <v>2</v>
      </c>
      <c r="AA64" s="145">
        <v>1</v>
      </c>
      <c r="AB64" s="145">
        <v>7</v>
      </c>
      <c r="AC64" s="145">
        <v>7</v>
      </c>
      <c r="AZ64" s="145">
        <v>2</v>
      </c>
      <c r="BA64" s="145">
        <f>IF(AZ64=1,G64,0)</f>
        <v>0</v>
      </c>
      <c r="BB64" s="145">
        <f>IF(AZ64=2,G64,0)</f>
        <v>0</v>
      </c>
      <c r="BC64" s="145">
        <f>IF(AZ64=3,G64,0)</f>
        <v>0</v>
      </c>
      <c r="BD64" s="145">
        <f>IF(AZ64=4,G64,0)</f>
        <v>0</v>
      </c>
      <c r="BE64" s="145">
        <f>IF(AZ64=5,G64,0)</f>
        <v>0</v>
      </c>
      <c r="CA64" s="174">
        <v>1</v>
      </c>
      <c r="CB64" s="174">
        <v>7</v>
      </c>
      <c r="CZ64" s="145">
        <v>0</v>
      </c>
    </row>
    <row r="65" spans="1:104" ht="22.5" x14ac:dyDescent="0.2">
      <c r="A65" s="168">
        <v>52</v>
      </c>
      <c r="B65" s="169" t="s">
        <v>197</v>
      </c>
      <c r="C65" s="170" t="s">
        <v>198</v>
      </c>
      <c r="D65" s="171" t="s">
        <v>95</v>
      </c>
      <c r="E65" s="172">
        <v>0.04</v>
      </c>
      <c r="F65" s="172">
        <v>0</v>
      </c>
      <c r="G65" s="173">
        <f>E65*F65</f>
        <v>0</v>
      </c>
      <c r="O65" s="167">
        <v>2</v>
      </c>
      <c r="AA65" s="145">
        <v>1</v>
      </c>
      <c r="AB65" s="145">
        <v>7</v>
      </c>
      <c r="AC65" s="145">
        <v>7</v>
      </c>
      <c r="AZ65" s="145">
        <v>2</v>
      </c>
      <c r="BA65" s="145">
        <f>IF(AZ65=1,G65,0)</f>
        <v>0</v>
      </c>
      <c r="BB65" s="145">
        <f>IF(AZ65=2,G65,0)</f>
        <v>0</v>
      </c>
      <c r="BC65" s="145">
        <f>IF(AZ65=3,G65,0)</f>
        <v>0</v>
      </c>
      <c r="BD65" s="145">
        <f>IF(AZ65=4,G65,0)</f>
        <v>0</v>
      </c>
      <c r="BE65" s="145">
        <f>IF(AZ65=5,G65,0)</f>
        <v>0</v>
      </c>
      <c r="CA65" s="174">
        <v>1</v>
      </c>
      <c r="CB65" s="174">
        <v>7</v>
      </c>
      <c r="CZ65" s="145">
        <v>0</v>
      </c>
    </row>
    <row r="66" spans="1:104" x14ac:dyDescent="0.2">
      <c r="A66" s="175"/>
      <c r="B66" s="176" t="s">
        <v>74</v>
      </c>
      <c r="C66" s="177" t="str">
        <f>CONCATENATE(B61," ",C61)</f>
        <v>711 Izolace proti vodě, vlhkosti a plynům</v>
      </c>
      <c r="D66" s="178"/>
      <c r="E66" s="179"/>
      <c r="F66" s="180"/>
      <c r="G66" s="181">
        <f>SUM(G61:G65)</f>
        <v>0</v>
      </c>
      <c r="O66" s="167">
        <v>4</v>
      </c>
      <c r="BA66" s="182">
        <f>SUM(BA61:BA65)</f>
        <v>0</v>
      </c>
      <c r="BB66" s="182">
        <f>SUM(BB61:BB65)</f>
        <v>0</v>
      </c>
      <c r="BC66" s="182">
        <f>SUM(BC61:BC65)</f>
        <v>0</v>
      </c>
      <c r="BD66" s="182">
        <f>SUM(BD61:BD65)</f>
        <v>0</v>
      </c>
      <c r="BE66" s="182">
        <f>SUM(BE61:BE65)</f>
        <v>0</v>
      </c>
    </row>
    <row r="67" spans="1:104" x14ac:dyDescent="0.2">
      <c r="A67" s="160" t="s">
        <v>72</v>
      </c>
      <c r="B67" s="161" t="s">
        <v>199</v>
      </c>
      <c r="C67" s="162" t="s">
        <v>200</v>
      </c>
      <c r="D67" s="163"/>
      <c r="E67" s="164"/>
      <c r="F67" s="164"/>
      <c r="G67" s="165"/>
      <c r="H67" s="166"/>
      <c r="I67" s="166"/>
      <c r="O67" s="167">
        <v>1</v>
      </c>
    </row>
    <row r="68" spans="1:104" ht="22.5" x14ac:dyDescent="0.2">
      <c r="A68" s="168">
        <v>53</v>
      </c>
      <c r="B68" s="169" t="s">
        <v>201</v>
      </c>
      <c r="C68" s="170" t="s">
        <v>202</v>
      </c>
      <c r="D68" s="171" t="s">
        <v>100</v>
      </c>
      <c r="E68" s="172">
        <v>177.02</v>
      </c>
      <c r="F68" s="172">
        <v>0</v>
      </c>
      <c r="G68" s="173">
        <f>E68*F68</f>
        <v>0</v>
      </c>
      <c r="O68" s="167">
        <v>2</v>
      </c>
      <c r="AA68" s="145">
        <v>1</v>
      </c>
      <c r="AB68" s="145">
        <v>7</v>
      </c>
      <c r="AC68" s="145">
        <v>7</v>
      </c>
      <c r="AZ68" s="145">
        <v>2</v>
      </c>
      <c r="BA68" s="145">
        <f>IF(AZ68=1,G68,0)</f>
        <v>0</v>
      </c>
      <c r="BB68" s="145">
        <f>IF(AZ68=2,G68,0)</f>
        <v>0</v>
      </c>
      <c r="BC68" s="145">
        <f>IF(AZ68=3,G68,0)</f>
        <v>0</v>
      </c>
      <c r="BD68" s="145">
        <f>IF(AZ68=4,G68,0)</f>
        <v>0</v>
      </c>
      <c r="BE68" s="145">
        <f>IF(AZ68=5,G68,0)</f>
        <v>0</v>
      </c>
      <c r="CA68" s="174">
        <v>1</v>
      </c>
      <c r="CB68" s="174">
        <v>7</v>
      </c>
      <c r="CZ68" s="145">
        <v>0</v>
      </c>
    </row>
    <row r="69" spans="1:104" x14ac:dyDescent="0.2">
      <c r="A69" s="168">
        <v>54</v>
      </c>
      <c r="B69" s="169" t="s">
        <v>203</v>
      </c>
      <c r="C69" s="170" t="s">
        <v>204</v>
      </c>
      <c r="D69" s="171" t="s">
        <v>100</v>
      </c>
      <c r="E69" s="172">
        <v>67.881</v>
      </c>
      <c r="F69" s="172">
        <v>0</v>
      </c>
      <c r="G69" s="173">
        <f>E69*F69</f>
        <v>0</v>
      </c>
      <c r="O69" s="167">
        <v>2</v>
      </c>
      <c r="AA69" s="145">
        <v>1</v>
      </c>
      <c r="AB69" s="145">
        <v>7</v>
      </c>
      <c r="AC69" s="145">
        <v>7</v>
      </c>
      <c r="AZ69" s="145">
        <v>2</v>
      </c>
      <c r="BA69" s="145">
        <f>IF(AZ69=1,G69,0)</f>
        <v>0</v>
      </c>
      <c r="BB69" s="145">
        <f>IF(AZ69=2,G69,0)</f>
        <v>0</v>
      </c>
      <c r="BC69" s="145">
        <f>IF(AZ69=3,G69,0)</f>
        <v>0</v>
      </c>
      <c r="BD69" s="145">
        <f>IF(AZ69=4,G69,0)</f>
        <v>0</v>
      </c>
      <c r="BE69" s="145">
        <f>IF(AZ69=5,G69,0)</f>
        <v>0</v>
      </c>
      <c r="CA69" s="174">
        <v>1</v>
      </c>
      <c r="CB69" s="174">
        <v>7</v>
      </c>
      <c r="CZ69" s="145">
        <v>0</v>
      </c>
    </row>
    <row r="70" spans="1:104" x14ac:dyDescent="0.2">
      <c r="A70" s="168">
        <v>55</v>
      </c>
      <c r="B70" s="169" t="s">
        <v>205</v>
      </c>
      <c r="C70" s="170" t="s">
        <v>206</v>
      </c>
      <c r="D70" s="171" t="s">
        <v>100</v>
      </c>
      <c r="E70" s="172">
        <v>112.679</v>
      </c>
      <c r="F70" s="172">
        <v>0</v>
      </c>
      <c r="G70" s="173">
        <f>E70*F70</f>
        <v>0</v>
      </c>
      <c r="O70" s="167">
        <v>2</v>
      </c>
      <c r="AA70" s="145">
        <v>1</v>
      </c>
      <c r="AB70" s="145">
        <v>7</v>
      </c>
      <c r="AC70" s="145">
        <v>7</v>
      </c>
      <c r="AZ70" s="145">
        <v>2</v>
      </c>
      <c r="BA70" s="145">
        <f>IF(AZ70=1,G70,0)</f>
        <v>0</v>
      </c>
      <c r="BB70" s="145">
        <f>IF(AZ70=2,G70,0)</f>
        <v>0</v>
      </c>
      <c r="BC70" s="145">
        <f>IF(AZ70=3,G70,0)</f>
        <v>0</v>
      </c>
      <c r="BD70" s="145">
        <f>IF(AZ70=4,G70,0)</f>
        <v>0</v>
      </c>
      <c r="BE70" s="145">
        <f>IF(AZ70=5,G70,0)</f>
        <v>0</v>
      </c>
      <c r="CA70" s="174">
        <v>1</v>
      </c>
      <c r="CB70" s="174">
        <v>7</v>
      </c>
      <c r="CZ70" s="145">
        <v>0</v>
      </c>
    </row>
    <row r="71" spans="1:104" x14ac:dyDescent="0.2">
      <c r="A71" s="168">
        <v>56</v>
      </c>
      <c r="B71" s="169" t="s">
        <v>207</v>
      </c>
      <c r="C71" s="170" t="s">
        <v>208</v>
      </c>
      <c r="D71" s="171" t="s">
        <v>95</v>
      </c>
      <c r="E71" s="172">
        <v>0.83699999999999997</v>
      </c>
      <c r="F71" s="172">
        <v>0</v>
      </c>
      <c r="G71" s="173">
        <f>E71*F71</f>
        <v>0</v>
      </c>
      <c r="O71" s="167">
        <v>2</v>
      </c>
      <c r="AA71" s="145">
        <v>1</v>
      </c>
      <c r="AB71" s="145">
        <v>7</v>
      </c>
      <c r="AC71" s="145">
        <v>7</v>
      </c>
      <c r="AZ71" s="145">
        <v>2</v>
      </c>
      <c r="BA71" s="145">
        <f>IF(AZ71=1,G71,0)</f>
        <v>0</v>
      </c>
      <c r="BB71" s="145">
        <f>IF(AZ71=2,G71,0)</f>
        <v>0</v>
      </c>
      <c r="BC71" s="145">
        <f>IF(AZ71=3,G71,0)</f>
        <v>0</v>
      </c>
      <c r="BD71" s="145">
        <f>IF(AZ71=4,G71,0)</f>
        <v>0</v>
      </c>
      <c r="BE71" s="145">
        <f>IF(AZ71=5,G71,0)</f>
        <v>0</v>
      </c>
      <c r="CA71" s="174">
        <v>1</v>
      </c>
      <c r="CB71" s="174">
        <v>7</v>
      </c>
      <c r="CZ71" s="145">
        <v>0</v>
      </c>
    </row>
    <row r="72" spans="1:104" x14ac:dyDescent="0.2">
      <c r="A72" s="175"/>
      <c r="B72" s="176" t="s">
        <v>74</v>
      </c>
      <c r="C72" s="177" t="str">
        <f>CONCATENATE(B67," ",C67)</f>
        <v>713 Izolace tepelné</v>
      </c>
      <c r="D72" s="178"/>
      <c r="E72" s="179"/>
      <c r="F72" s="180"/>
      <c r="G72" s="181">
        <f>SUM(G67:G71)</f>
        <v>0</v>
      </c>
      <c r="O72" s="167">
        <v>4</v>
      </c>
      <c r="BA72" s="182">
        <f>SUM(BA67:BA71)</f>
        <v>0</v>
      </c>
      <c r="BB72" s="182">
        <f>SUM(BB67:BB71)</f>
        <v>0</v>
      </c>
      <c r="BC72" s="182">
        <f>SUM(BC67:BC71)</f>
        <v>0</v>
      </c>
      <c r="BD72" s="182">
        <f>SUM(BD67:BD71)</f>
        <v>0</v>
      </c>
      <c r="BE72" s="182">
        <f>SUM(BE67:BE71)</f>
        <v>0</v>
      </c>
    </row>
    <row r="73" spans="1:104" x14ac:dyDescent="0.2">
      <c r="A73" s="160" t="s">
        <v>72</v>
      </c>
      <c r="B73" s="161" t="s">
        <v>209</v>
      </c>
      <c r="C73" s="162" t="s">
        <v>210</v>
      </c>
      <c r="D73" s="163"/>
      <c r="E73" s="164"/>
      <c r="F73" s="164"/>
      <c r="G73" s="165"/>
      <c r="H73" s="166"/>
      <c r="I73" s="166"/>
      <c r="O73" s="167">
        <v>1</v>
      </c>
    </row>
    <row r="74" spans="1:104" ht="22.5" x14ac:dyDescent="0.2">
      <c r="A74" s="168">
        <v>57</v>
      </c>
      <c r="B74" s="169" t="s">
        <v>211</v>
      </c>
      <c r="C74" s="170" t="s">
        <v>212</v>
      </c>
      <c r="D74" s="171" t="s">
        <v>213</v>
      </c>
      <c r="E74" s="172">
        <v>1</v>
      </c>
      <c r="F74" s="172">
        <v>0</v>
      </c>
      <c r="G74" s="173">
        <f t="shared" ref="G74:G87" si="18">E74*F74</f>
        <v>0</v>
      </c>
      <c r="O74" s="167">
        <v>2</v>
      </c>
      <c r="AA74" s="145">
        <v>1</v>
      </c>
      <c r="AB74" s="145">
        <v>7</v>
      </c>
      <c r="AC74" s="145">
        <v>7</v>
      </c>
      <c r="AZ74" s="145">
        <v>2</v>
      </c>
      <c r="BA74" s="145">
        <f t="shared" ref="BA74:BA87" si="19">IF(AZ74=1,G74,0)</f>
        <v>0</v>
      </c>
      <c r="BB74" s="145">
        <f t="shared" ref="BB74:BB87" si="20">IF(AZ74=2,G74,0)</f>
        <v>0</v>
      </c>
      <c r="BC74" s="145">
        <f t="shared" ref="BC74:BC87" si="21">IF(AZ74=3,G74,0)</f>
        <v>0</v>
      </c>
      <c r="BD74" s="145">
        <f t="shared" ref="BD74:BD87" si="22">IF(AZ74=4,G74,0)</f>
        <v>0</v>
      </c>
      <c r="BE74" s="145">
        <f t="shared" ref="BE74:BE87" si="23">IF(AZ74=5,G74,0)</f>
        <v>0</v>
      </c>
      <c r="CA74" s="174">
        <v>1</v>
      </c>
      <c r="CB74" s="174">
        <v>7</v>
      </c>
      <c r="CZ74" s="145">
        <v>0</v>
      </c>
    </row>
    <row r="75" spans="1:104" x14ac:dyDescent="0.2">
      <c r="A75" s="168">
        <v>58</v>
      </c>
      <c r="B75" s="169" t="s">
        <v>214</v>
      </c>
      <c r="C75" s="170" t="s">
        <v>215</v>
      </c>
      <c r="D75" s="171" t="s">
        <v>85</v>
      </c>
      <c r="E75" s="172">
        <v>2</v>
      </c>
      <c r="F75" s="172">
        <v>0</v>
      </c>
      <c r="G75" s="173">
        <f t="shared" si="18"/>
        <v>0</v>
      </c>
      <c r="O75" s="167">
        <v>2</v>
      </c>
      <c r="AA75" s="145">
        <v>1</v>
      </c>
      <c r="AB75" s="145">
        <v>7</v>
      </c>
      <c r="AC75" s="145">
        <v>7</v>
      </c>
      <c r="AZ75" s="145">
        <v>2</v>
      </c>
      <c r="BA75" s="145">
        <f t="shared" si="19"/>
        <v>0</v>
      </c>
      <c r="BB75" s="145">
        <f t="shared" si="20"/>
        <v>0</v>
      </c>
      <c r="BC75" s="145">
        <f t="shared" si="21"/>
        <v>0</v>
      </c>
      <c r="BD75" s="145">
        <f t="shared" si="22"/>
        <v>0</v>
      </c>
      <c r="BE75" s="145">
        <f t="shared" si="23"/>
        <v>0</v>
      </c>
      <c r="CA75" s="174">
        <v>1</v>
      </c>
      <c r="CB75" s="174">
        <v>7</v>
      </c>
      <c r="CZ75" s="145">
        <v>0</v>
      </c>
    </row>
    <row r="76" spans="1:104" x14ac:dyDescent="0.2">
      <c r="A76" s="168">
        <v>59</v>
      </c>
      <c r="B76" s="169" t="s">
        <v>216</v>
      </c>
      <c r="C76" s="170" t="s">
        <v>217</v>
      </c>
      <c r="D76" s="171" t="s">
        <v>85</v>
      </c>
      <c r="E76" s="172">
        <v>2</v>
      </c>
      <c r="F76" s="172">
        <v>0</v>
      </c>
      <c r="G76" s="173">
        <f t="shared" si="18"/>
        <v>0</v>
      </c>
      <c r="O76" s="167">
        <v>2</v>
      </c>
      <c r="AA76" s="145">
        <v>1</v>
      </c>
      <c r="AB76" s="145">
        <v>7</v>
      </c>
      <c r="AC76" s="145">
        <v>7</v>
      </c>
      <c r="AZ76" s="145">
        <v>2</v>
      </c>
      <c r="BA76" s="145">
        <f t="shared" si="19"/>
        <v>0</v>
      </c>
      <c r="BB76" s="145">
        <f t="shared" si="20"/>
        <v>0</v>
      </c>
      <c r="BC76" s="145">
        <f t="shared" si="21"/>
        <v>0</v>
      </c>
      <c r="BD76" s="145">
        <f t="shared" si="22"/>
        <v>0</v>
      </c>
      <c r="BE76" s="145">
        <f t="shared" si="23"/>
        <v>0</v>
      </c>
      <c r="CA76" s="174">
        <v>1</v>
      </c>
      <c r="CB76" s="174">
        <v>7</v>
      </c>
      <c r="CZ76" s="145">
        <v>0</v>
      </c>
    </row>
    <row r="77" spans="1:104" x14ac:dyDescent="0.2">
      <c r="A77" s="168">
        <v>60</v>
      </c>
      <c r="B77" s="169" t="s">
        <v>218</v>
      </c>
      <c r="C77" s="170" t="s">
        <v>219</v>
      </c>
      <c r="D77" s="171" t="s">
        <v>153</v>
      </c>
      <c r="E77" s="172">
        <v>14.3</v>
      </c>
      <c r="F77" s="172">
        <v>0</v>
      </c>
      <c r="G77" s="173">
        <f t="shared" si="18"/>
        <v>0</v>
      </c>
      <c r="O77" s="167">
        <v>2</v>
      </c>
      <c r="AA77" s="145">
        <v>1</v>
      </c>
      <c r="AB77" s="145">
        <v>7</v>
      </c>
      <c r="AC77" s="145">
        <v>7</v>
      </c>
      <c r="AZ77" s="145">
        <v>2</v>
      </c>
      <c r="BA77" s="145">
        <f t="shared" si="19"/>
        <v>0</v>
      </c>
      <c r="BB77" s="145">
        <f t="shared" si="20"/>
        <v>0</v>
      </c>
      <c r="BC77" s="145">
        <f t="shared" si="21"/>
        <v>0</v>
      </c>
      <c r="BD77" s="145">
        <f t="shared" si="22"/>
        <v>0</v>
      </c>
      <c r="BE77" s="145">
        <f t="shared" si="23"/>
        <v>0</v>
      </c>
      <c r="CA77" s="174">
        <v>1</v>
      </c>
      <c r="CB77" s="174">
        <v>7</v>
      </c>
      <c r="CZ77" s="145">
        <v>0</v>
      </c>
    </row>
    <row r="78" spans="1:104" x14ac:dyDescent="0.2">
      <c r="A78" s="168">
        <v>61</v>
      </c>
      <c r="B78" s="169" t="s">
        <v>220</v>
      </c>
      <c r="C78" s="170" t="s">
        <v>221</v>
      </c>
      <c r="D78" s="171" t="s">
        <v>153</v>
      </c>
      <c r="E78" s="172">
        <v>17.7</v>
      </c>
      <c r="F78" s="172">
        <v>0</v>
      </c>
      <c r="G78" s="173">
        <f t="shared" si="18"/>
        <v>0</v>
      </c>
      <c r="O78" s="167">
        <v>2</v>
      </c>
      <c r="AA78" s="145">
        <v>1</v>
      </c>
      <c r="AB78" s="145">
        <v>7</v>
      </c>
      <c r="AC78" s="145">
        <v>7</v>
      </c>
      <c r="AZ78" s="145">
        <v>2</v>
      </c>
      <c r="BA78" s="145">
        <f t="shared" si="19"/>
        <v>0</v>
      </c>
      <c r="BB78" s="145">
        <f t="shared" si="20"/>
        <v>0</v>
      </c>
      <c r="BC78" s="145">
        <f t="shared" si="21"/>
        <v>0</v>
      </c>
      <c r="BD78" s="145">
        <f t="shared" si="22"/>
        <v>0</v>
      </c>
      <c r="BE78" s="145">
        <f t="shared" si="23"/>
        <v>0</v>
      </c>
      <c r="CA78" s="174">
        <v>1</v>
      </c>
      <c r="CB78" s="174">
        <v>7</v>
      </c>
      <c r="CZ78" s="145">
        <v>0</v>
      </c>
    </row>
    <row r="79" spans="1:104" x14ac:dyDescent="0.2">
      <c r="A79" s="168">
        <v>62</v>
      </c>
      <c r="B79" s="169" t="s">
        <v>222</v>
      </c>
      <c r="C79" s="170" t="s">
        <v>223</v>
      </c>
      <c r="D79" s="171" t="s">
        <v>153</v>
      </c>
      <c r="E79" s="172">
        <v>20.8</v>
      </c>
      <c r="F79" s="172">
        <v>0</v>
      </c>
      <c r="G79" s="173">
        <f t="shared" si="18"/>
        <v>0</v>
      </c>
      <c r="O79" s="167">
        <v>2</v>
      </c>
      <c r="AA79" s="145">
        <v>1</v>
      </c>
      <c r="AB79" s="145">
        <v>7</v>
      </c>
      <c r="AC79" s="145">
        <v>7</v>
      </c>
      <c r="AZ79" s="145">
        <v>2</v>
      </c>
      <c r="BA79" s="145">
        <f t="shared" si="19"/>
        <v>0</v>
      </c>
      <c r="BB79" s="145">
        <f t="shared" si="20"/>
        <v>0</v>
      </c>
      <c r="BC79" s="145">
        <f t="shared" si="21"/>
        <v>0</v>
      </c>
      <c r="BD79" s="145">
        <f t="shared" si="22"/>
        <v>0</v>
      </c>
      <c r="BE79" s="145">
        <f t="shared" si="23"/>
        <v>0</v>
      </c>
      <c r="CA79" s="174">
        <v>1</v>
      </c>
      <c r="CB79" s="174">
        <v>7</v>
      </c>
      <c r="CZ79" s="145">
        <v>0</v>
      </c>
    </row>
    <row r="80" spans="1:104" x14ac:dyDescent="0.2">
      <c r="A80" s="168">
        <v>63</v>
      </c>
      <c r="B80" s="169" t="s">
        <v>224</v>
      </c>
      <c r="C80" s="170" t="s">
        <v>225</v>
      </c>
      <c r="D80" s="171" t="s">
        <v>153</v>
      </c>
      <c r="E80" s="172">
        <v>22.5</v>
      </c>
      <c r="F80" s="172">
        <v>0</v>
      </c>
      <c r="G80" s="173">
        <f t="shared" si="18"/>
        <v>0</v>
      </c>
      <c r="O80" s="167">
        <v>2</v>
      </c>
      <c r="AA80" s="145">
        <v>1</v>
      </c>
      <c r="AB80" s="145">
        <v>7</v>
      </c>
      <c r="AC80" s="145">
        <v>7</v>
      </c>
      <c r="AZ80" s="145">
        <v>2</v>
      </c>
      <c r="BA80" s="145">
        <f t="shared" si="19"/>
        <v>0</v>
      </c>
      <c r="BB80" s="145">
        <f t="shared" si="20"/>
        <v>0</v>
      </c>
      <c r="BC80" s="145">
        <f t="shared" si="21"/>
        <v>0</v>
      </c>
      <c r="BD80" s="145">
        <f t="shared" si="22"/>
        <v>0</v>
      </c>
      <c r="BE80" s="145">
        <f t="shared" si="23"/>
        <v>0</v>
      </c>
      <c r="CA80" s="174">
        <v>1</v>
      </c>
      <c r="CB80" s="174">
        <v>7</v>
      </c>
      <c r="CZ80" s="145">
        <v>0</v>
      </c>
    </row>
    <row r="81" spans="1:104" x14ac:dyDescent="0.2">
      <c r="A81" s="168">
        <v>64</v>
      </c>
      <c r="B81" s="169" t="s">
        <v>226</v>
      </c>
      <c r="C81" s="170" t="s">
        <v>227</v>
      </c>
      <c r="D81" s="171" t="s">
        <v>85</v>
      </c>
      <c r="E81" s="172">
        <v>4</v>
      </c>
      <c r="F81" s="172">
        <v>0</v>
      </c>
      <c r="G81" s="173">
        <f t="shared" si="18"/>
        <v>0</v>
      </c>
      <c r="O81" s="167">
        <v>2</v>
      </c>
      <c r="AA81" s="145">
        <v>1</v>
      </c>
      <c r="AB81" s="145">
        <v>7</v>
      </c>
      <c r="AC81" s="145">
        <v>7</v>
      </c>
      <c r="AZ81" s="145">
        <v>2</v>
      </c>
      <c r="BA81" s="145">
        <f t="shared" si="19"/>
        <v>0</v>
      </c>
      <c r="BB81" s="145">
        <f t="shared" si="20"/>
        <v>0</v>
      </c>
      <c r="BC81" s="145">
        <f t="shared" si="21"/>
        <v>0</v>
      </c>
      <c r="BD81" s="145">
        <f t="shared" si="22"/>
        <v>0</v>
      </c>
      <c r="BE81" s="145">
        <f t="shared" si="23"/>
        <v>0</v>
      </c>
      <c r="CA81" s="174">
        <v>1</v>
      </c>
      <c r="CB81" s="174">
        <v>7</v>
      </c>
      <c r="CZ81" s="145">
        <v>0</v>
      </c>
    </row>
    <row r="82" spans="1:104" x14ac:dyDescent="0.2">
      <c r="A82" s="168">
        <v>65</v>
      </c>
      <c r="B82" s="169" t="s">
        <v>228</v>
      </c>
      <c r="C82" s="170" t="s">
        <v>229</v>
      </c>
      <c r="D82" s="171" t="s">
        <v>85</v>
      </c>
      <c r="E82" s="172">
        <v>18</v>
      </c>
      <c r="F82" s="172">
        <v>0</v>
      </c>
      <c r="G82" s="173">
        <f t="shared" si="18"/>
        <v>0</v>
      </c>
      <c r="O82" s="167">
        <v>2</v>
      </c>
      <c r="AA82" s="145">
        <v>1</v>
      </c>
      <c r="AB82" s="145">
        <v>7</v>
      </c>
      <c r="AC82" s="145">
        <v>7</v>
      </c>
      <c r="AZ82" s="145">
        <v>2</v>
      </c>
      <c r="BA82" s="145">
        <f t="shared" si="19"/>
        <v>0</v>
      </c>
      <c r="BB82" s="145">
        <f t="shared" si="20"/>
        <v>0</v>
      </c>
      <c r="BC82" s="145">
        <f t="shared" si="21"/>
        <v>0</v>
      </c>
      <c r="BD82" s="145">
        <f t="shared" si="22"/>
        <v>0</v>
      </c>
      <c r="BE82" s="145">
        <f t="shared" si="23"/>
        <v>0</v>
      </c>
      <c r="CA82" s="174">
        <v>1</v>
      </c>
      <c r="CB82" s="174">
        <v>7</v>
      </c>
      <c r="CZ82" s="145">
        <v>0</v>
      </c>
    </row>
    <row r="83" spans="1:104" x14ac:dyDescent="0.2">
      <c r="A83" s="168">
        <v>66</v>
      </c>
      <c r="B83" s="169" t="s">
        <v>230</v>
      </c>
      <c r="C83" s="170" t="s">
        <v>231</v>
      </c>
      <c r="D83" s="171" t="s">
        <v>85</v>
      </c>
      <c r="E83" s="172">
        <v>4</v>
      </c>
      <c r="F83" s="172">
        <v>0</v>
      </c>
      <c r="G83" s="173">
        <f t="shared" si="18"/>
        <v>0</v>
      </c>
      <c r="O83" s="167">
        <v>2</v>
      </c>
      <c r="AA83" s="145">
        <v>1</v>
      </c>
      <c r="AB83" s="145">
        <v>7</v>
      </c>
      <c r="AC83" s="145">
        <v>7</v>
      </c>
      <c r="AZ83" s="145">
        <v>2</v>
      </c>
      <c r="BA83" s="145">
        <f t="shared" si="19"/>
        <v>0</v>
      </c>
      <c r="BB83" s="145">
        <f t="shared" si="20"/>
        <v>0</v>
      </c>
      <c r="BC83" s="145">
        <f t="shared" si="21"/>
        <v>0</v>
      </c>
      <c r="BD83" s="145">
        <f t="shared" si="22"/>
        <v>0</v>
      </c>
      <c r="BE83" s="145">
        <f t="shared" si="23"/>
        <v>0</v>
      </c>
      <c r="CA83" s="174">
        <v>1</v>
      </c>
      <c r="CB83" s="174">
        <v>7</v>
      </c>
      <c r="CZ83" s="145">
        <v>0</v>
      </c>
    </row>
    <row r="84" spans="1:104" x14ac:dyDescent="0.2">
      <c r="A84" s="168">
        <v>67</v>
      </c>
      <c r="B84" s="169" t="s">
        <v>232</v>
      </c>
      <c r="C84" s="170" t="s">
        <v>233</v>
      </c>
      <c r="D84" s="171" t="s">
        <v>85</v>
      </c>
      <c r="E84" s="172">
        <v>4</v>
      </c>
      <c r="F84" s="172">
        <v>0</v>
      </c>
      <c r="G84" s="173">
        <f t="shared" si="18"/>
        <v>0</v>
      </c>
      <c r="O84" s="167">
        <v>2</v>
      </c>
      <c r="AA84" s="145">
        <v>1</v>
      </c>
      <c r="AB84" s="145">
        <v>7</v>
      </c>
      <c r="AC84" s="145">
        <v>7</v>
      </c>
      <c r="AZ84" s="145">
        <v>2</v>
      </c>
      <c r="BA84" s="145">
        <f t="shared" si="19"/>
        <v>0</v>
      </c>
      <c r="BB84" s="145">
        <f t="shared" si="20"/>
        <v>0</v>
      </c>
      <c r="BC84" s="145">
        <f t="shared" si="21"/>
        <v>0</v>
      </c>
      <c r="BD84" s="145">
        <f t="shared" si="22"/>
        <v>0</v>
      </c>
      <c r="BE84" s="145">
        <f t="shared" si="23"/>
        <v>0</v>
      </c>
      <c r="CA84" s="174">
        <v>1</v>
      </c>
      <c r="CB84" s="174">
        <v>7</v>
      </c>
      <c r="CZ84" s="145">
        <v>0</v>
      </c>
    </row>
    <row r="85" spans="1:104" x14ac:dyDescent="0.2">
      <c r="A85" s="168">
        <v>68</v>
      </c>
      <c r="B85" s="169" t="s">
        <v>234</v>
      </c>
      <c r="C85" s="170" t="s">
        <v>235</v>
      </c>
      <c r="D85" s="171" t="s">
        <v>85</v>
      </c>
      <c r="E85" s="172">
        <v>4</v>
      </c>
      <c r="F85" s="172">
        <v>0</v>
      </c>
      <c r="G85" s="173">
        <f t="shared" si="18"/>
        <v>0</v>
      </c>
      <c r="O85" s="167">
        <v>2</v>
      </c>
      <c r="AA85" s="145">
        <v>1</v>
      </c>
      <c r="AB85" s="145">
        <v>7</v>
      </c>
      <c r="AC85" s="145">
        <v>7</v>
      </c>
      <c r="AZ85" s="145">
        <v>2</v>
      </c>
      <c r="BA85" s="145">
        <f t="shared" si="19"/>
        <v>0</v>
      </c>
      <c r="BB85" s="145">
        <f t="shared" si="20"/>
        <v>0</v>
      </c>
      <c r="BC85" s="145">
        <f t="shared" si="21"/>
        <v>0</v>
      </c>
      <c r="BD85" s="145">
        <f t="shared" si="22"/>
        <v>0</v>
      </c>
      <c r="BE85" s="145">
        <f t="shared" si="23"/>
        <v>0</v>
      </c>
      <c r="CA85" s="174">
        <v>1</v>
      </c>
      <c r="CB85" s="174">
        <v>7</v>
      </c>
      <c r="CZ85" s="145">
        <v>0</v>
      </c>
    </row>
    <row r="86" spans="1:104" x14ac:dyDescent="0.2">
      <c r="A86" s="168">
        <v>69</v>
      </c>
      <c r="B86" s="169" t="s">
        <v>236</v>
      </c>
      <c r="C86" s="170" t="s">
        <v>237</v>
      </c>
      <c r="D86" s="171" t="s">
        <v>153</v>
      </c>
      <c r="E86" s="172">
        <v>75.3</v>
      </c>
      <c r="F86" s="172">
        <v>0</v>
      </c>
      <c r="G86" s="173">
        <f t="shared" si="18"/>
        <v>0</v>
      </c>
      <c r="O86" s="167">
        <v>2</v>
      </c>
      <c r="AA86" s="145">
        <v>1</v>
      </c>
      <c r="AB86" s="145">
        <v>7</v>
      </c>
      <c r="AC86" s="145">
        <v>7</v>
      </c>
      <c r="AZ86" s="145">
        <v>2</v>
      </c>
      <c r="BA86" s="145">
        <f t="shared" si="19"/>
        <v>0</v>
      </c>
      <c r="BB86" s="145">
        <f t="shared" si="20"/>
        <v>0</v>
      </c>
      <c r="BC86" s="145">
        <f t="shared" si="21"/>
        <v>0</v>
      </c>
      <c r="BD86" s="145">
        <f t="shared" si="22"/>
        <v>0</v>
      </c>
      <c r="BE86" s="145">
        <f t="shared" si="23"/>
        <v>0</v>
      </c>
      <c r="CA86" s="174">
        <v>1</v>
      </c>
      <c r="CB86" s="174">
        <v>7</v>
      </c>
      <c r="CZ86" s="145">
        <v>0</v>
      </c>
    </row>
    <row r="87" spans="1:104" ht="22.5" x14ac:dyDescent="0.2">
      <c r="A87" s="168">
        <v>70</v>
      </c>
      <c r="B87" s="169" t="s">
        <v>238</v>
      </c>
      <c r="C87" s="170" t="s">
        <v>239</v>
      </c>
      <c r="D87" s="171" t="s">
        <v>95</v>
      </c>
      <c r="E87" s="172">
        <v>0.27300000000000002</v>
      </c>
      <c r="F87" s="172">
        <v>0</v>
      </c>
      <c r="G87" s="173">
        <f t="shared" si="18"/>
        <v>0</v>
      </c>
      <c r="O87" s="167">
        <v>2</v>
      </c>
      <c r="AA87" s="145">
        <v>1</v>
      </c>
      <c r="AB87" s="145">
        <v>7</v>
      </c>
      <c r="AC87" s="145">
        <v>7</v>
      </c>
      <c r="AZ87" s="145">
        <v>2</v>
      </c>
      <c r="BA87" s="145">
        <f t="shared" si="19"/>
        <v>0</v>
      </c>
      <c r="BB87" s="145">
        <f t="shared" si="20"/>
        <v>0</v>
      </c>
      <c r="BC87" s="145">
        <f t="shared" si="21"/>
        <v>0</v>
      </c>
      <c r="BD87" s="145">
        <f t="shared" si="22"/>
        <v>0</v>
      </c>
      <c r="BE87" s="145">
        <f t="shared" si="23"/>
        <v>0</v>
      </c>
      <c r="CA87" s="174">
        <v>1</v>
      </c>
      <c r="CB87" s="174">
        <v>7</v>
      </c>
      <c r="CZ87" s="145">
        <v>0</v>
      </c>
    </row>
    <row r="88" spans="1:104" x14ac:dyDescent="0.2">
      <c r="A88" s="175"/>
      <c r="B88" s="176" t="s">
        <v>74</v>
      </c>
      <c r="C88" s="177" t="str">
        <f>CONCATENATE(B73," ",C73)</f>
        <v>721 Zdravotechnika - vnitřní kanalizace</v>
      </c>
      <c r="D88" s="178"/>
      <c r="E88" s="179"/>
      <c r="F88" s="180"/>
      <c r="G88" s="181">
        <f>SUM(G73:G87)</f>
        <v>0</v>
      </c>
      <c r="O88" s="167">
        <v>4</v>
      </c>
      <c r="BA88" s="182">
        <f>SUM(BA73:BA87)</f>
        <v>0</v>
      </c>
      <c r="BB88" s="182">
        <f>SUM(BB73:BB87)</f>
        <v>0</v>
      </c>
      <c r="BC88" s="182">
        <f>SUM(BC73:BC87)</f>
        <v>0</v>
      </c>
      <c r="BD88" s="182">
        <f>SUM(BD73:BD87)</f>
        <v>0</v>
      </c>
      <c r="BE88" s="182">
        <f>SUM(BE73:BE87)</f>
        <v>0</v>
      </c>
    </row>
    <row r="89" spans="1:104" x14ac:dyDescent="0.2">
      <c r="A89" s="160" t="s">
        <v>72</v>
      </c>
      <c r="B89" s="161" t="s">
        <v>240</v>
      </c>
      <c r="C89" s="162" t="s">
        <v>241</v>
      </c>
      <c r="D89" s="163"/>
      <c r="E89" s="164"/>
      <c r="F89" s="164"/>
      <c r="G89" s="165"/>
      <c r="H89" s="166"/>
      <c r="I89" s="166"/>
      <c r="O89" s="167">
        <v>1</v>
      </c>
    </row>
    <row r="90" spans="1:104" ht="22.5" x14ac:dyDescent="0.2">
      <c r="A90" s="168">
        <v>71</v>
      </c>
      <c r="B90" s="169" t="s">
        <v>242</v>
      </c>
      <c r="C90" s="170" t="s">
        <v>243</v>
      </c>
      <c r="D90" s="171" t="s">
        <v>213</v>
      </c>
      <c r="E90" s="172">
        <v>1</v>
      </c>
      <c r="F90" s="172">
        <v>0</v>
      </c>
      <c r="G90" s="173">
        <f t="shared" ref="G90:G102" si="24">E90*F90</f>
        <v>0</v>
      </c>
      <c r="O90" s="167">
        <v>2</v>
      </c>
      <c r="AA90" s="145">
        <v>1</v>
      </c>
      <c r="AB90" s="145">
        <v>7</v>
      </c>
      <c r="AC90" s="145">
        <v>7</v>
      </c>
      <c r="AZ90" s="145">
        <v>2</v>
      </c>
      <c r="BA90" s="145">
        <f t="shared" ref="BA90:BA102" si="25">IF(AZ90=1,G90,0)</f>
        <v>0</v>
      </c>
      <c r="BB90" s="145">
        <f t="shared" ref="BB90:BB102" si="26">IF(AZ90=2,G90,0)</f>
        <v>0</v>
      </c>
      <c r="BC90" s="145">
        <f t="shared" ref="BC90:BC102" si="27">IF(AZ90=3,G90,0)</f>
        <v>0</v>
      </c>
      <c r="BD90" s="145">
        <f t="shared" ref="BD90:BD102" si="28">IF(AZ90=4,G90,0)</f>
        <v>0</v>
      </c>
      <c r="BE90" s="145">
        <f t="shared" ref="BE90:BE102" si="29">IF(AZ90=5,G90,0)</f>
        <v>0</v>
      </c>
      <c r="CA90" s="174">
        <v>1</v>
      </c>
      <c r="CB90" s="174">
        <v>7</v>
      </c>
      <c r="CZ90" s="145">
        <v>0</v>
      </c>
    </row>
    <row r="91" spans="1:104" ht="22.5" x14ac:dyDescent="0.2">
      <c r="A91" s="168">
        <v>72</v>
      </c>
      <c r="B91" s="169" t="s">
        <v>244</v>
      </c>
      <c r="C91" s="170" t="s">
        <v>245</v>
      </c>
      <c r="D91" s="171" t="s">
        <v>213</v>
      </c>
      <c r="E91" s="172">
        <v>1</v>
      </c>
      <c r="F91" s="172">
        <v>0</v>
      </c>
      <c r="G91" s="173">
        <f t="shared" si="24"/>
        <v>0</v>
      </c>
      <c r="O91" s="167">
        <v>2</v>
      </c>
      <c r="AA91" s="145">
        <v>1</v>
      </c>
      <c r="AB91" s="145">
        <v>7</v>
      </c>
      <c r="AC91" s="145">
        <v>7</v>
      </c>
      <c r="AZ91" s="145">
        <v>2</v>
      </c>
      <c r="BA91" s="145">
        <f t="shared" si="25"/>
        <v>0</v>
      </c>
      <c r="BB91" s="145">
        <f t="shared" si="26"/>
        <v>0</v>
      </c>
      <c r="BC91" s="145">
        <f t="shared" si="27"/>
        <v>0</v>
      </c>
      <c r="BD91" s="145">
        <f t="shared" si="28"/>
        <v>0</v>
      </c>
      <c r="BE91" s="145">
        <f t="shared" si="29"/>
        <v>0</v>
      </c>
      <c r="CA91" s="174">
        <v>1</v>
      </c>
      <c r="CB91" s="174">
        <v>7</v>
      </c>
      <c r="CZ91" s="145">
        <v>0</v>
      </c>
    </row>
    <row r="92" spans="1:104" ht="22.5" x14ac:dyDescent="0.2">
      <c r="A92" s="168">
        <v>73</v>
      </c>
      <c r="B92" s="169" t="s">
        <v>246</v>
      </c>
      <c r="C92" s="170" t="s">
        <v>247</v>
      </c>
      <c r="D92" s="171" t="s">
        <v>153</v>
      </c>
      <c r="E92" s="172">
        <v>126.2</v>
      </c>
      <c r="F92" s="172">
        <v>0</v>
      </c>
      <c r="G92" s="173">
        <f t="shared" si="24"/>
        <v>0</v>
      </c>
      <c r="O92" s="167">
        <v>2</v>
      </c>
      <c r="AA92" s="145">
        <v>1</v>
      </c>
      <c r="AB92" s="145">
        <v>7</v>
      </c>
      <c r="AC92" s="145">
        <v>7</v>
      </c>
      <c r="AZ92" s="145">
        <v>2</v>
      </c>
      <c r="BA92" s="145">
        <f t="shared" si="25"/>
        <v>0</v>
      </c>
      <c r="BB92" s="145">
        <f t="shared" si="26"/>
        <v>0</v>
      </c>
      <c r="BC92" s="145">
        <f t="shared" si="27"/>
        <v>0</v>
      </c>
      <c r="BD92" s="145">
        <f t="shared" si="28"/>
        <v>0</v>
      </c>
      <c r="BE92" s="145">
        <f t="shared" si="29"/>
        <v>0</v>
      </c>
      <c r="CA92" s="174">
        <v>1</v>
      </c>
      <c r="CB92" s="174">
        <v>7</v>
      </c>
      <c r="CZ92" s="145">
        <v>0</v>
      </c>
    </row>
    <row r="93" spans="1:104" ht="22.5" x14ac:dyDescent="0.2">
      <c r="A93" s="168">
        <v>74</v>
      </c>
      <c r="B93" s="169" t="s">
        <v>248</v>
      </c>
      <c r="C93" s="170" t="s">
        <v>249</v>
      </c>
      <c r="D93" s="171" t="s">
        <v>153</v>
      </c>
      <c r="E93" s="172">
        <v>59.9</v>
      </c>
      <c r="F93" s="172">
        <v>0</v>
      </c>
      <c r="G93" s="173">
        <f t="shared" si="24"/>
        <v>0</v>
      </c>
      <c r="O93" s="167">
        <v>2</v>
      </c>
      <c r="AA93" s="145">
        <v>1</v>
      </c>
      <c r="AB93" s="145">
        <v>7</v>
      </c>
      <c r="AC93" s="145">
        <v>7</v>
      </c>
      <c r="AZ93" s="145">
        <v>2</v>
      </c>
      <c r="BA93" s="145">
        <f t="shared" si="25"/>
        <v>0</v>
      </c>
      <c r="BB93" s="145">
        <f t="shared" si="26"/>
        <v>0</v>
      </c>
      <c r="BC93" s="145">
        <f t="shared" si="27"/>
        <v>0</v>
      </c>
      <c r="BD93" s="145">
        <f t="shared" si="28"/>
        <v>0</v>
      </c>
      <c r="BE93" s="145">
        <f t="shared" si="29"/>
        <v>0</v>
      </c>
      <c r="CA93" s="174">
        <v>1</v>
      </c>
      <c r="CB93" s="174">
        <v>7</v>
      </c>
      <c r="CZ93" s="145">
        <v>0</v>
      </c>
    </row>
    <row r="94" spans="1:104" ht="22.5" x14ac:dyDescent="0.2">
      <c r="A94" s="168">
        <v>75</v>
      </c>
      <c r="B94" s="169" t="s">
        <v>250</v>
      </c>
      <c r="C94" s="170" t="s">
        <v>251</v>
      </c>
      <c r="D94" s="171" t="s">
        <v>153</v>
      </c>
      <c r="E94" s="172">
        <v>21.7</v>
      </c>
      <c r="F94" s="172">
        <v>0</v>
      </c>
      <c r="G94" s="173">
        <f t="shared" si="24"/>
        <v>0</v>
      </c>
      <c r="O94" s="167">
        <v>2</v>
      </c>
      <c r="AA94" s="145">
        <v>1</v>
      </c>
      <c r="AB94" s="145">
        <v>7</v>
      </c>
      <c r="AC94" s="145">
        <v>7</v>
      </c>
      <c r="AZ94" s="145">
        <v>2</v>
      </c>
      <c r="BA94" s="145">
        <f t="shared" si="25"/>
        <v>0</v>
      </c>
      <c r="BB94" s="145">
        <f t="shared" si="26"/>
        <v>0</v>
      </c>
      <c r="BC94" s="145">
        <f t="shared" si="27"/>
        <v>0</v>
      </c>
      <c r="BD94" s="145">
        <f t="shared" si="28"/>
        <v>0</v>
      </c>
      <c r="BE94" s="145">
        <f t="shared" si="29"/>
        <v>0</v>
      </c>
      <c r="CA94" s="174">
        <v>1</v>
      </c>
      <c r="CB94" s="174">
        <v>7</v>
      </c>
      <c r="CZ94" s="145">
        <v>0</v>
      </c>
    </row>
    <row r="95" spans="1:104" ht="22.5" x14ac:dyDescent="0.2">
      <c r="A95" s="168">
        <v>76</v>
      </c>
      <c r="B95" s="169" t="s">
        <v>252</v>
      </c>
      <c r="C95" s="170" t="s">
        <v>253</v>
      </c>
      <c r="D95" s="171" t="s">
        <v>153</v>
      </c>
      <c r="E95" s="172">
        <v>186.1</v>
      </c>
      <c r="F95" s="172">
        <v>0</v>
      </c>
      <c r="G95" s="173">
        <f t="shared" si="24"/>
        <v>0</v>
      </c>
      <c r="O95" s="167">
        <v>2</v>
      </c>
      <c r="AA95" s="145">
        <v>1</v>
      </c>
      <c r="AB95" s="145">
        <v>7</v>
      </c>
      <c r="AC95" s="145">
        <v>7</v>
      </c>
      <c r="AZ95" s="145">
        <v>2</v>
      </c>
      <c r="BA95" s="145">
        <f t="shared" si="25"/>
        <v>0</v>
      </c>
      <c r="BB95" s="145">
        <f t="shared" si="26"/>
        <v>0</v>
      </c>
      <c r="BC95" s="145">
        <f t="shared" si="27"/>
        <v>0</v>
      </c>
      <c r="BD95" s="145">
        <f t="shared" si="28"/>
        <v>0</v>
      </c>
      <c r="BE95" s="145">
        <f t="shared" si="29"/>
        <v>0</v>
      </c>
      <c r="CA95" s="174">
        <v>1</v>
      </c>
      <c r="CB95" s="174">
        <v>7</v>
      </c>
      <c r="CZ95" s="145">
        <v>0</v>
      </c>
    </row>
    <row r="96" spans="1:104" ht="22.5" x14ac:dyDescent="0.2">
      <c r="A96" s="168">
        <v>77</v>
      </c>
      <c r="B96" s="169" t="s">
        <v>254</v>
      </c>
      <c r="C96" s="170" t="s">
        <v>255</v>
      </c>
      <c r="D96" s="171" t="s">
        <v>153</v>
      </c>
      <c r="E96" s="172">
        <v>21.7</v>
      </c>
      <c r="F96" s="172">
        <v>0</v>
      </c>
      <c r="G96" s="173">
        <f t="shared" si="24"/>
        <v>0</v>
      </c>
      <c r="O96" s="167">
        <v>2</v>
      </c>
      <c r="AA96" s="145">
        <v>1</v>
      </c>
      <c r="AB96" s="145">
        <v>7</v>
      </c>
      <c r="AC96" s="145">
        <v>7</v>
      </c>
      <c r="AZ96" s="145">
        <v>2</v>
      </c>
      <c r="BA96" s="145">
        <f t="shared" si="25"/>
        <v>0</v>
      </c>
      <c r="BB96" s="145">
        <f t="shared" si="26"/>
        <v>0</v>
      </c>
      <c r="BC96" s="145">
        <f t="shared" si="27"/>
        <v>0</v>
      </c>
      <c r="BD96" s="145">
        <f t="shared" si="28"/>
        <v>0</v>
      </c>
      <c r="BE96" s="145">
        <f t="shared" si="29"/>
        <v>0</v>
      </c>
      <c r="CA96" s="174">
        <v>1</v>
      </c>
      <c r="CB96" s="174">
        <v>7</v>
      </c>
      <c r="CZ96" s="145">
        <v>0</v>
      </c>
    </row>
    <row r="97" spans="1:104" x14ac:dyDescent="0.2">
      <c r="A97" s="168">
        <v>78</v>
      </c>
      <c r="B97" s="169" t="s">
        <v>256</v>
      </c>
      <c r="C97" s="170" t="s">
        <v>257</v>
      </c>
      <c r="D97" s="171" t="s">
        <v>85</v>
      </c>
      <c r="E97" s="172">
        <v>42</v>
      </c>
      <c r="F97" s="172">
        <v>0</v>
      </c>
      <c r="G97" s="173">
        <f t="shared" si="24"/>
        <v>0</v>
      </c>
      <c r="O97" s="167">
        <v>2</v>
      </c>
      <c r="AA97" s="145">
        <v>1</v>
      </c>
      <c r="AB97" s="145">
        <v>7</v>
      </c>
      <c r="AC97" s="145">
        <v>7</v>
      </c>
      <c r="AZ97" s="145">
        <v>2</v>
      </c>
      <c r="BA97" s="145">
        <f t="shared" si="25"/>
        <v>0</v>
      </c>
      <c r="BB97" s="145">
        <f t="shared" si="26"/>
        <v>0</v>
      </c>
      <c r="BC97" s="145">
        <f t="shared" si="27"/>
        <v>0</v>
      </c>
      <c r="BD97" s="145">
        <f t="shared" si="28"/>
        <v>0</v>
      </c>
      <c r="BE97" s="145">
        <f t="shared" si="29"/>
        <v>0</v>
      </c>
      <c r="CA97" s="174">
        <v>1</v>
      </c>
      <c r="CB97" s="174">
        <v>7</v>
      </c>
      <c r="CZ97" s="145">
        <v>0</v>
      </c>
    </row>
    <row r="98" spans="1:104" x14ac:dyDescent="0.2">
      <c r="A98" s="168">
        <v>79</v>
      </c>
      <c r="B98" s="169" t="s">
        <v>258</v>
      </c>
      <c r="C98" s="170" t="s">
        <v>259</v>
      </c>
      <c r="D98" s="171" t="s">
        <v>85</v>
      </c>
      <c r="E98" s="172">
        <v>8</v>
      </c>
      <c r="F98" s="172">
        <v>0</v>
      </c>
      <c r="G98" s="173">
        <f t="shared" si="24"/>
        <v>0</v>
      </c>
      <c r="O98" s="167">
        <v>2</v>
      </c>
      <c r="AA98" s="145">
        <v>1</v>
      </c>
      <c r="AB98" s="145">
        <v>7</v>
      </c>
      <c r="AC98" s="145">
        <v>7</v>
      </c>
      <c r="AZ98" s="145">
        <v>2</v>
      </c>
      <c r="BA98" s="145">
        <f t="shared" si="25"/>
        <v>0</v>
      </c>
      <c r="BB98" s="145">
        <f t="shared" si="26"/>
        <v>0</v>
      </c>
      <c r="BC98" s="145">
        <f t="shared" si="27"/>
        <v>0</v>
      </c>
      <c r="BD98" s="145">
        <f t="shared" si="28"/>
        <v>0</v>
      </c>
      <c r="BE98" s="145">
        <f t="shared" si="29"/>
        <v>0</v>
      </c>
      <c r="CA98" s="174">
        <v>1</v>
      </c>
      <c r="CB98" s="174">
        <v>7</v>
      </c>
      <c r="CZ98" s="145">
        <v>0</v>
      </c>
    </row>
    <row r="99" spans="1:104" ht="22.5" x14ac:dyDescent="0.2">
      <c r="A99" s="168">
        <v>80</v>
      </c>
      <c r="B99" s="169" t="s">
        <v>260</v>
      </c>
      <c r="C99" s="170" t="s">
        <v>261</v>
      </c>
      <c r="D99" s="171" t="s">
        <v>85</v>
      </c>
      <c r="E99" s="172">
        <v>4</v>
      </c>
      <c r="F99" s="172">
        <v>0</v>
      </c>
      <c r="G99" s="173">
        <f t="shared" si="24"/>
        <v>0</v>
      </c>
      <c r="O99" s="167">
        <v>2</v>
      </c>
      <c r="AA99" s="145">
        <v>1</v>
      </c>
      <c r="AB99" s="145">
        <v>7</v>
      </c>
      <c r="AC99" s="145">
        <v>7</v>
      </c>
      <c r="AZ99" s="145">
        <v>2</v>
      </c>
      <c r="BA99" s="145">
        <f t="shared" si="25"/>
        <v>0</v>
      </c>
      <c r="BB99" s="145">
        <f t="shared" si="26"/>
        <v>0</v>
      </c>
      <c r="BC99" s="145">
        <f t="shared" si="27"/>
        <v>0</v>
      </c>
      <c r="BD99" s="145">
        <f t="shared" si="28"/>
        <v>0</v>
      </c>
      <c r="BE99" s="145">
        <f t="shared" si="29"/>
        <v>0</v>
      </c>
      <c r="CA99" s="174">
        <v>1</v>
      </c>
      <c r="CB99" s="174">
        <v>7</v>
      </c>
      <c r="CZ99" s="145">
        <v>0</v>
      </c>
    </row>
    <row r="100" spans="1:104" ht="22.5" x14ac:dyDescent="0.2">
      <c r="A100" s="168">
        <v>81</v>
      </c>
      <c r="B100" s="169" t="s">
        <v>262</v>
      </c>
      <c r="C100" s="170" t="s">
        <v>263</v>
      </c>
      <c r="D100" s="171" t="s">
        <v>153</v>
      </c>
      <c r="E100" s="172">
        <v>207.8</v>
      </c>
      <c r="F100" s="172">
        <v>0</v>
      </c>
      <c r="G100" s="173">
        <f t="shared" si="24"/>
        <v>0</v>
      </c>
      <c r="O100" s="167">
        <v>2</v>
      </c>
      <c r="AA100" s="145">
        <v>1</v>
      </c>
      <c r="AB100" s="145">
        <v>7</v>
      </c>
      <c r="AC100" s="145">
        <v>7</v>
      </c>
      <c r="AZ100" s="145">
        <v>2</v>
      </c>
      <c r="BA100" s="145">
        <f t="shared" si="25"/>
        <v>0</v>
      </c>
      <c r="BB100" s="145">
        <f t="shared" si="26"/>
        <v>0</v>
      </c>
      <c r="BC100" s="145">
        <f t="shared" si="27"/>
        <v>0</v>
      </c>
      <c r="BD100" s="145">
        <f t="shared" si="28"/>
        <v>0</v>
      </c>
      <c r="BE100" s="145">
        <f t="shared" si="29"/>
        <v>0</v>
      </c>
      <c r="CA100" s="174">
        <v>1</v>
      </c>
      <c r="CB100" s="174">
        <v>7</v>
      </c>
      <c r="CZ100" s="145">
        <v>0</v>
      </c>
    </row>
    <row r="101" spans="1:104" x14ac:dyDescent="0.2">
      <c r="A101" s="168">
        <v>82</v>
      </c>
      <c r="B101" s="169" t="s">
        <v>264</v>
      </c>
      <c r="C101" s="170" t="s">
        <v>265</v>
      </c>
      <c r="D101" s="171" t="s">
        <v>153</v>
      </c>
      <c r="E101" s="172">
        <v>207.8</v>
      </c>
      <c r="F101" s="172">
        <v>0</v>
      </c>
      <c r="G101" s="173">
        <f t="shared" si="24"/>
        <v>0</v>
      </c>
      <c r="O101" s="167">
        <v>2</v>
      </c>
      <c r="AA101" s="145">
        <v>1</v>
      </c>
      <c r="AB101" s="145">
        <v>7</v>
      </c>
      <c r="AC101" s="145">
        <v>7</v>
      </c>
      <c r="AZ101" s="145">
        <v>2</v>
      </c>
      <c r="BA101" s="145">
        <f t="shared" si="25"/>
        <v>0</v>
      </c>
      <c r="BB101" s="145">
        <f t="shared" si="26"/>
        <v>0</v>
      </c>
      <c r="BC101" s="145">
        <f t="shared" si="27"/>
        <v>0</v>
      </c>
      <c r="BD101" s="145">
        <f t="shared" si="28"/>
        <v>0</v>
      </c>
      <c r="BE101" s="145">
        <f t="shared" si="29"/>
        <v>0</v>
      </c>
      <c r="CA101" s="174">
        <v>1</v>
      </c>
      <c r="CB101" s="174">
        <v>7</v>
      </c>
      <c r="CZ101" s="145">
        <v>0</v>
      </c>
    </row>
    <row r="102" spans="1:104" x14ac:dyDescent="0.2">
      <c r="A102" s="168">
        <v>83</v>
      </c>
      <c r="B102" s="169" t="s">
        <v>266</v>
      </c>
      <c r="C102" s="170" t="s">
        <v>267</v>
      </c>
      <c r="D102" s="171" t="s">
        <v>95</v>
      </c>
      <c r="E102" s="172">
        <v>3.0870000000000002</v>
      </c>
      <c r="F102" s="172">
        <v>0</v>
      </c>
      <c r="G102" s="173">
        <f t="shared" si="24"/>
        <v>0</v>
      </c>
      <c r="O102" s="167">
        <v>2</v>
      </c>
      <c r="AA102" s="145">
        <v>1</v>
      </c>
      <c r="AB102" s="145">
        <v>7</v>
      </c>
      <c r="AC102" s="145">
        <v>7</v>
      </c>
      <c r="AZ102" s="145">
        <v>2</v>
      </c>
      <c r="BA102" s="145">
        <f t="shared" si="25"/>
        <v>0</v>
      </c>
      <c r="BB102" s="145">
        <f t="shared" si="26"/>
        <v>0</v>
      </c>
      <c r="BC102" s="145">
        <f t="shared" si="27"/>
        <v>0</v>
      </c>
      <c r="BD102" s="145">
        <f t="shared" si="28"/>
        <v>0</v>
      </c>
      <c r="BE102" s="145">
        <f t="shared" si="29"/>
        <v>0</v>
      </c>
      <c r="CA102" s="174">
        <v>1</v>
      </c>
      <c r="CB102" s="174">
        <v>7</v>
      </c>
      <c r="CZ102" s="145">
        <v>0</v>
      </c>
    </row>
    <row r="103" spans="1:104" x14ac:dyDescent="0.2">
      <c r="A103" s="175"/>
      <c r="B103" s="176" t="s">
        <v>74</v>
      </c>
      <c r="C103" s="177" t="str">
        <f>CONCATENATE(B89," ",C89)</f>
        <v>722 Zdravotechnika - vnitřní vodovod</v>
      </c>
      <c r="D103" s="178"/>
      <c r="E103" s="179"/>
      <c r="F103" s="180"/>
      <c r="G103" s="181">
        <f>SUM(G89:G102)</f>
        <v>0</v>
      </c>
      <c r="O103" s="167">
        <v>4</v>
      </c>
      <c r="BA103" s="182">
        <f>SUM(BA89:BA102)</f>
        <v>0</v>
      </c>
      <c r="BB103" s="182">
        <f>SUM(BB89:BB102)</f>
        <v>0</v>
      </c>
      <c r="BC103" s="182">
        <f>SUM(BC89:BC102)</f>
        <v>0</v>
      </c>
      <c r="BD103" s="182">
        <f>SUM(BD89:BD102)</f>
        <v>0</v>
      </c>
      <c r="BE103" s="182">
        <f>SUM(BE89:BE102)</f>
        <v>0</v>
      </c>
    </row>
    <row r="104" spans="1:104" x14ac:dyDescent="0.2">
      <c r="A104" s="160" t="s">
        <v>72</v>
      </c>
      <c r="B104" s="161" t="s">
        <v>268</v>
      </c>
      <c r="C104" s="162" t="s">
        <v>269</v>
      </c>
      <c r="D104" s="163"/>
      <c r="E104" s="164"/>
      <c r="F104" s="164"/>
      <c r="G104" s="165"/>
      <c r="H104" s="166"/>
      <c r="I104" s="166"/>
      <c r="O104" s="167">
        <v>1</v>
      </c>
    </row>
    <row r="105" spans="1:104" ht="22.5" x14ac:dyDescent="0.2">
      <c r="A105" s="168">
        <v>84</v>
      </c>
      <c r="B105" s="169" t="s">
        <v>270</v>
      </c>
      <c r="C105" s="170" t="s">
        <v>271</v>
      </c>
      <c r="D105" s="171" t="s">
        <v>213</v>
      </c>
      <c r="E105" s="172">
        <v>1</v>
      </c>
      <c r="F105" s="172">
        <v>0</v>
      </c>
      <c r="G105" s="173">
        <f t="shared" ref="G105:G117" si="30">E105*F105</f>
        <v>0</v>
      </c>
      <c r="O105" s="167">
        <v>2</v>
      </c>
      <c r="AA105" s="145">
        <v>1</v>
      </c>
      <c r="AB105" s="145">
        <v>7</v>
      </c>
      <c r="AC105" s="145">
        <v>7</v>
      </c>
      <c r="AZ105" s="145">
        <v>2</v>
      </c>
      <c r="BA105" s="145">
        <f t="shared" ref="BA105:BA117" si="31">IF(AZ105=1,G105,0)</f>
        <v>0</v>
      </c>
      <c r="BB105" s="145">
        <f t="shared" ref="BB105:BB117" si="32">IF(AZ105=2,G105,0)</f>
        <v>0</v>
      </c>
      <c r="BC105" s="145">
        <f t="shared" ref="BC105:BC117" si="33">IF(AZ105=3,G105,0)</f>
        <v>0</v>
      </c>
      <c r="BD105" s="145">
        <f t="shared" ref="BD105:BD117" si="34">IF(AZ105=4,G105,0)</f>
        <v>0</v>
      </c>
      <c r="BE105" s="145">
        <f t="shared" ref="BE105:BE117" si="35">IF(AZ105=5,G105,0)</f>
        <v>0</v>
      </c>
      <c r="CA105" s="174">
        <v>1</v>
      </c>
      <c r="CB105" s="174">
        <v>7</v>
      </c>
      <c r="CZ105" s="145">
        <v>0</v>
      </c>
    </row>
    <row r="106" spans="1:104" ht="22.5" x14ac:dyDescent="0.2">
      <c r="A106" s="168">
        <v>85</v>
      </c>
      <c r="B106" s="169" t="s">
        <v>272</v>
      </c>
      <c r="C106" s="170" t="s">
        <v>273</v>
      </c>
      <c r="D106" s="171" t="s">
        <v>153</v>
      </c>
      <c r="E106" s="172">
        <v>34.200000000000003</v>
      </c>
      <c r="F106" s="172">
        <v>0</v>
      </c>
      <c r="G106" s="173">
        <f t="shared" si="30"/>
        <v>0</v>
      </c>
      <c r="O106" s="167">
        <v>2</v>
      </c>
      <c r="AA106" s="145">
        <v>1</v>
      </c>
      <c r="AB106" s="145">
        <v>7</v>
      </c>
      <c r="AC106" s="145">
        <v>7</v>
      </c>
      <c r="AZ106" s="145">
        <v>2</v>
      </c>
      <c r="BA106" s="145">
        <f t="shared" si="31"/>
        <v>0</v>
      </c>
      <c r="BB106" s="145">
        <f t="shared" si="32"/>
        <v>0</v>
      </c>
      <c r="BC106" s="145">
        <f t="shared" si="33"/>
        <v>0</v>
      </c>
      <c r="BD106" s="145">
        <f t="shared" si="34"/>
        <v>0</v>
      </c>
      <c r="BE106" s="145">
        <f t="shared" si="35"/>
        <v>0</v>
      </c>
      <c r="CA106" s="174">
        <v>1</v>
      </c>
      <c r="CB106" s="174">
        <v>7</v>
      </c>
      <c r="CZ106" s="145">
        <v>0</v>
      </c>
    </row>
    <row r="107" spans="1:104" ht="22.5" x14ac:dyDescent="0.2">
      <c r="A107" s="168">
        <v>86</v>
      </c>
      <c r="B107" s="169" t="s">
        <v>274</v>
      </c>
      <c r="C107" s="170" t="s">
        <v>275</v>
      </c>
      <c r="D107" s="171" t="s">
        <v>153</v>
      </c>
      <c r="E107" s="172">
        <v>43.7</v>
      </c>
      <c r="F107" s="172">
        <v>0</v>
      </c>
      <c r="G107" s="173">
        <f t="shared" si="30"/>
        <v>0</v>
      </c>
      <c r="O107" s="167">
        <v>2</v>
      </c>
      <c r="AA107" s="145">
        <v>1</v>
      </c>
      <c r="AB107" s="145">
        <v>7</v>
      </c>
      <c r="AC107" s="145">
        <v>7</v>
      </c>
      <c r="AZ107" s="145">
        <v>2</v>
      </c>
      <c r="BA107" s="145">
        <f t="shared" si="31"/>
        <v>0</v>
      </c>
      <c r="BB107" s="145">
        <f t="shared" si="32"/>
        <v>0</v>
      </c>
      <c r="BC107" s="145">
        <f t="shared" si="33"/>
        <v>0</v>
      </c>
      <c r="BD107" s="145">
        <f t="shared" si="34"/>
        <v>0</v>
      </c>
      <c r="BE107" s="145">
        <f t="shared" si="35"/>
        <v>0</v>
      </c>
      <c r="CA107" s="174">
        <v>1</v>
      </c>
      <c r="CB107" s="174">
        <v>7</v>
      </c>
      <c r="CZ107" s="145">
        <v>0</v>
      </c>
    </row>
    <row r="108" spans="1:104" ht="22.5" x14ac:dyDescent="0.2">
      <c r="A108" s="168">
        <v>87</v>
      </c>
      <c r="B108" s="169" t="s">
        <v>276</v>
      </c>
      <c r="C108" s="170" t="s">
        <v>277</v>
      </c>
      <c r="D108" s="171" t="s">
        <v>153</v>
      </c>
      <c r="E108" s="172">
        <v>13.7</v>
      </c>
      <c r="F108" s="172">
        <v>0</v>
      </c>
      <c r="G108" s="173">
        <f t="shared" si="30"/>
        <v>0</v>
      </c>
      <c r="O108" s="167">
        <v>2</v>
      </c>
      <c r="AA108" s="145">
        <v>1</v>
      </c>
      <c r="AB108" s="145">
        <v>7</v>
      </c>
      <c r="AC108" s="145">
        <v>7</v>
      </c>
      <c r="AZ108" s="145">
        <v>2</v>
      </c>
      <c r="BA108" s="145">
        <f t="shared" si="31"/>
        <v>0</v>
      </c>
      <c r="BB108" s="145">
        <f t="shared" si="32"/>
        <v>0</v>
      </c>
      <c r="BC108" s="145">
        <f t="shared" si="33"/>
        <v>0</v>
      </c>
      <c r="BD108" s="145">
        <f t="shared" si="34"/>
        <v>0</v>
      </c>
      <c r="BE108" s="145">
        <f t="shared" si="35"/>
        <v>0</v>
      </c>
      <c r="CA108" s="174">
        <v>1</v>
      </c>
      <c r="CB108" s="174">
        <v>7</v>
      </c>
      <c r="CZ108" s="145">
        <v>0</v>
      </c>
    </row>
    <row r="109" spans="1:104" x14ac:dyDescent="0.2">
      <c r="A109" s="168">
        <v>88</v>
      </c>
      <c r="B109" s="169" t="s">
        <v>278</v>
      </c>
      <c r="C109" s="170" t="s">
        <v>279</v>
      </c>
      <c r="D109" s="171" t="s">
        <v>153</v>
      </c>
      <c r="E109" s="172">
        <v>2.8</v>
      </c>
      <c r="F109" s="172">
        <v>0</v>
      </c>
      <c r="G109" s="173">
        <f t="shared" si="30"/>
        <v>0</v>
      </c>
      <c r="O109" s="167">
        <v>2</v>
      </c>
      <c r="AA109" s="145">
        <v>1</v>
      </c>
      <c r="AB109" s="145">
        <v>7</v>
      </c>
      <c r="AC109" s="145">
        <v>7</v>
      </c>
      <c r="AZ109" s="145">
        <v>2</v>
      </c>
      <c r="BA109" s="145">
        <f t="shared" si="31"/>
        <v>0</v>
      </c>
      <c r="BB109" s="145">
        <f t="shared" si="32"/>
        <v>0</v>
      </c>
      <c r="BC109" s="145">
        <f t="shared" si="33"/>
        <v>0</v>
      </c>
      <c r="BD109" s="145">
        <f t="shared" si="34"/>
        <v>0</v>
      </c>
      <c r="BE109" s="145">
        <f t="shared" si="35"/>
        <v>0</v>
      </c>
      <c r="CA109" s="174">
        <v>1</v>
      </c>
      <c r="CB109" s="174">
        <v>7</v>
      </c>
      <c r="CZ109" s="145">
        <v>0</v>
      </c>
    </row>
    <row r="110" spans="1:104" x14ac:dyDescent="0.2">
      <c r="A110" s="168">
        <v>89</v>
      </c>
      <c r="B110" s="169" t="s">
        <v>280</v>
      </c>
      <c r="C110" s="170" t="s">
        <v>281</v>
      </c>
      <c r="D110" s="171" t="s">
        <v>213</v>
      </c>
      <c r="E110" s="172">
        <v>1</v>
      </c>
      <c r="F110" s="172">
        <v>0</v>
      </c>
      <c r="G110" s="173">
        <f t="shared" si="30"/>
        <v>0</v>
      </c>
      <c r="O110" s="167">
        <v>2</v>
      </c>
      <c r="AA110" s="145">
        <v>1</v>
      </c>
      <c r="AB110" s="145">
        <v>7</v>
      </c>
      <c r="AC110" s="145">
        <v>7</v>
      </c>
      <c r="AZ110" s="145">
        <v>2</v>
      </c>
      <c r="BA110" s="145">
        <f t="shared" si="31"/>
        <v>0</v>
      </c>
      <c r="BB110" s="145">
        <f t="shared" si="32"/>
        <v>0</v>
      </c>
      <c r="BC110" s="145">
        <f t="shared" si="33"/>
        <v>0</v>
      </c>
      <c r="BD110" s="145">
        <f t="shared" si="34"/>
        <v>0</v>
      </c>
      <c r="BE110" s="145">
        <f t="shared" si="35"/>
        <v>0</v>
      </c>
      <c r="CA110" s="174">
        <v>1</v>
      </c>
      <c r="CB110" s="174">
        <v>7</v>
      </c>
      <c r="CZ110" s="145">
        <v>0</v>
      </c>
    </row>
    <row r="111" spans="1:104" ht="22.5" x14ac:dyDescent="0.2">
      <c r="A111" s="168">
        <v>90</v>
      </c>
      <c r="B111" s="169" t="s">
        <v>282</v>
      </c>
      <c r="C111" s="170" t="s">
        <v>283</v>
      </c>
      <c r="D111" s="171" t="s">
        <v>153</v>
      </c>
      <c r="E111" s="172">
        <v>91.6</v>
      </c>
      <c r="F111" s="172">
        <v>0</v>
      </c>
      <c r="G111" s="173">
        <f t="shared" si="30"/>
        <v>0</v>
      </c>
      <c r="O111" s="167">
        <v>2</v>
      </c>
      <c r="AA111" s="145">
        <v>1</v>
      </c>
      <c r="AB111" s="145">
        <v>7</v>
      </c>
      <c r="AC111" s="145">
        <v>7</v>
      </c>
      <c r="AZ111" s="145">
        <v>2</v>
      </c>
      <c r="BA111" s="145">
        <f t="shared" si="31"/>
        <v>0</v>
      </c>
      <c r="BB111" s="145">
        <f t="shared" si="32"/>
        <v>0</v>
      </c>
      <c r="BC111" s="145">
        <f t="shared" si="33"/>
        <v>0</v>
      </c>
      <c r="BD111" s="145">
        <f t="shared" si="34"/>
        <v>0</v>
      </c>
      <c r="BE111" s="145">
        <f t="shared" si="35"/>
        <v>0</v>
      </c>
      <c r="CA111" s="174">
        <v>1</v>
      </c>
      <c r="CB111" s="174">
        <v>7</v>
      </c>
      <c r="CZ111" s="145">
        <v>0</v>
      </c>
    </row>
    <row r="112" spans="1:104" ht="22.5" x14ac:dyDescent="0.2">
      <c r="A112" s="168">
        <v>91</v>
      </c>
      <c r="B112" s="169" t="s">
        <v>284</v>
      </c>
      <c r="C112" s="170" t="s">
        <v>285</v>
      </c>
      <c r="D112" s="171" t="s">
        <v>213</v>
      </c>
      <c r="E112" s="172">
        <v>4</v>
      </c>
      <c r="F112" s="172">
        <v>0</v>
      </c>
      <c r="G112" s="173">
        <f t="shared" si="30"/>
        <v>0</v>
      </c>
      <c r="O112" s="167">
        <v>2</v>
      </c>
      <c r="AA112" s="145">
        <v>1</v>
      </c>
      <c r="AB112" s="145">
        <v>7</v>
      </c>
      <c r="AC112" s="145">
        <v>7</v>
      </c>
      <c r="AZ112" s="145">
        <v>2</v>
      </c>
      <c r="BA112" s="145">
        <f t="shared" si="31"/>
        <v>0</v>
      </c>
      <c r="BB112" s="145">
        <f t="shared" si="32"/>
        <v>0</v>
      </c>
      <c r="BC112" s="145">
        <f t="shared" si="33"/>
        <v>0</v>
      </c>
      <c r="BD112" s="145">
        <f t="shared" si="34"/>
        <v>0</v>
      </c>
      <c r="BE112" s="145">
        <f t="shared" si="35"/>
        <v>0</v>
      </c>
      <c r="CA112" s="174">
        <v>1</v>
      </c>
      <c r="CB112" s="174">
        <v>7</v>
      </c>
      <c r="CZ112" s="145">
        <v>0</v>
      </c>
    </row>
    <row r="113" spans="1:104" x14ac:dyDescent="0.2">
      <c r="A113" s="168">
        <v>92</v>
      </c>
      <c r="B113" s="169" t="s">
        <v>286</v>
      </c>
      <c r="C113" s="170" t="s">
        <v>287</v>
      </c>
      <c r="D113" s="171" t="s">
        <v>213</v>
      </c>
      <c r="E113" s="172">
        <v>4</v>
      </c>
      <c r="F113" s="172">
        <v>0</v>
      </c>
      <c r="G113" s="173">
        <f t="shared" si="30"/>
        <v>0</v>
      </c>
      <c r="O113" s="167">
        <v>2</v>
      </c>
      <c r="AA113" s="145">
        <v>1</v>
      </c>
      <c r="AB113" s="145">
        <v>7</v>
      </c>
      <c r="AC113" s="145">
        <v>7</v>
      </c>
      <c r="AZ113" s="145">
        <v>2</v>
      </c>
      <c r="BA113" s="145">
        <f t="shared" si="31"/>
        <v>0</v>
      </c>
      <c r="BB113" s="145">
        <f t="shared" si="32"/>
        <v>0</v>
      </c>
      <c r="BC113" s="145">
        <f t="shared" si="33"/>
        <v>0</v>
      </c>
      <c r="BD113" s="145">
        <f t="shared" si="34"/>
        <v>0</v>
      </c>
      <c r="BE113" s="145">
        <f t="shared" si="35"/>
        <v>0</v>
      </c>
      <c r="CA113" s="174">
        <v>1</v>
      </c>
      <c r="CB113" s="174">
        <v>7</v>
      </c>
      <c r="CZ113" s="145">
        <v>0</v>
      </c>
    </row>
    <row r="114" spans="1:104" ht="22.5" x14ac:dyDescent="0.2">
      <c r="A114" s="168">
        <v>93</v>
      </c>
      <c r="B114" s="169" t="s">
        <v>288</v>
      </c>
      <c r="C114" s="170" t="s">
        <v>289</v>
      </c>
      <c r="D114" s="171" t="s">
        <v>85</v>
      </c>
      <c r="E114" s="172">
        <v>8</v>
      </c>
      <c r="F114" s="172">
        <v>0</v>
      </c>
      <c r="G114" s="173">
        <f t="shared" si="30"/>
        <v>0</v>
      </c>
      <c r="O114" s="167">
        <v>2</v>
      </c>
      <c r="AA114" s="145">
        <v>1</v>
      </c>
      <c r="AB114" s="145">
        <v>7</v>
      </c>
      <c r="AC114" s="145">
        <v>7</v>
      </c>
      <c r="AZ114" s="145">
        <v>2</v>
      </c>
      <c r="BA114" s="145">
        <f t="shared" si="31"/>
        <v>0</v>
      </c>
      <c r="BB114" s="145">
        <f t="shared" si="32"/>
        <v>0</v>
      </c>
      <c r="BC114" s="145">
        <f t="shared" si="33"/>
        <v>0</v>
      </c>
      <c r="BD114" s="145">
        <f t="shared" si="34"/>
        <v>0</v>
      </c>
      <c r="BE114" s="145">
        <f t="shared" si="35"/>
        <v>0</v>
      </c>
      <c r="CA114" s="174">
        <v>1</v>
      </c>
      <c r="CB114" s="174">
        <v>7</v>
      </c>
      <c r="CZ114" s="145">
        <v>0</v>
      </c>
    </row>
    <row r="115" spans="1:104" x14ac:dyDescent="0.2">
      <c r="A115" s="168">
        <v>94</v>
      </c>
      <c r="B115" s="169" t="s">
        <v>290</v>
      </c>
      <c r="C115" s="170" t="s">
        <v>291</v>
      </c>
      <c r="D115" s="171" t="s">
        <v>85</v>
      </c>
      <c r="E115" s="172">
        <v>1</v>
      </c>
      <c r="F115" s="172">
        <v>0</v>
      </c>
      <c r="G115" s="173">
        <f t="shared" si="30"/>
        <v>0</v>
      </c>
      <c r="O115" s="167">
        <v>2</v>
      </c>
      <c r="AA115" s="145">
        <v>1</v>
      </c>
      <c r="AB115" s="145">
        <v>7</v>
      </c>
      <c r="AC115" s="145">
        <v>7</v>
      </c>
      <c r="AZ115" s="145">
        <v>2</v>
      </c>
      <c r="BA115" s="145">
        <f t="shared" si="31"/>
        <v>0</v>
      </c>
      <c r="BB115" s="145">
        <f t="shared" si="32"/>
        <v>0</v>
      </c>
      <c r="BC115" s="145">
        <f t="shared" si="33"/>
        <v>0</v>
      </c>
      <c r="BD115" s="145">
        <f t="shared" si="34"/>
        <v>0</v>
      </c>
      <c r="BE115" s="145">
        <f t="shared" si="35"/>
        <v>0</v>
      </c>
      <c r="CA115" s="174">
        <v>1</v>
      </c>
      <c r="CB115" s="174">
        <v>7</v>
      </c>
      <c r="CZ115" s="145">
        <v>0</v>
      </c>
    </row>
    <row r="116" spans="1:104" x14ac:dyDescent="0.2">
      <c r="A116" s="168">
        <v>95</v>
      </c>
      <c r="B116" s="169" t="s">
        <v>292</v>
      </c>
      <c r="C116" s="170" t="s">
        <v>293</v>
      </c>
      <c r="D116" s="171" t="s">
        <v>85</v>
      </c>
      <c r="E116" s="172">
        <v>8</v>
      </c>
      <c r="F116" s="172">
        <v>0</v>
      </c>
      <c r="G116" s="173">
        <f t="shared" si="30"/>
        <v>0</v>
      </c>
      <c r="O116" s="167">
        <v>2</v>
      </c>
      <c r="AA116" s="145">
        <v>1</v>
      </c>
      <c r="AB116" s="145">
        <v>7</v>
      </c>
      <c r="AC116" s="145">
        <v>7</v>
      </c>
      <c r="AZ116" s="145">
        <v>2</v>
      </c>
      <c r="BA116" s="145">
        <f t="shared" si="31"/>
        <v>0</v>
      </c>
      <c r="BB116" s="145">
        <f t="shared" si="32"/>
        <v>0</v>
      </c>
      <c r="BC116" s="145">
        <f t="shared" si="33"/>
        <v>0</v>
      </c>
      <c r="BD116" s="145">
        <f t="shared" si="34"/>
        <v>0</v>
      </c>
      <c r="BE116" s="145">
        <f t="shared" si="35"/>
        <v>0</v>
      </c>
      <c r="CA116" s="174">
        <v>1</v>
      </c>
      <c r="CB116" s="174">
        <v>7</v>
      </c>
      <c r="CZ116" s="145">
        <v>0</v>
      </c>
    </row>
    <row r="117" spans="1:104" x14ac:dyDescent="0.2">
      <c r="A117" s="168">
        <v>96</v>
      </c>
      <c r="B117" s="169" t="s">
        <v>294</v>
      </c>
      <c r="C117" s="170" t="s">
        <v>295</v>
      </c>
      <c r="D117" s="171" t="s">
        <v>95</v>
      </c>
      <c r="E117" s="172">
        <v>0.59</v>
      </c>
      <c r="F117" s="172">
        <v>0</v>
      </c>
      <c r="G117" s="173">
        <f t="shared" si="30"/>
        <v>0</v>
      </c>
      <c r="O117" s="167">
        <v>2</v>
      </c>
      <c r="AA117" s="145">
        <v>1</v>
      </c>
      <c r="AB117" s="145">
        <v>7</v>
      </c>
      <c r="AC117" s="145">
        <v>7</v>
      </c>
      <c r="AZ117" s="145">
        <v>2</v>
      </c>
      <c r="BA117" s="145">
        <f t="shared" si="31"/>
        <v>0</v>
      </c>
      <c r="BB117" s="145">
        <f t="shared" si="32"/>
        <v>0</v>
      </c>
      <c r="BC117" s="145">
        <f t="shared" si="33"/>
        <v>0</v>
      </c>
      <c r="BD117" s="145">
        <f t="shared" si="34"/>
        <v>0</v>
      </c>
      <c r="BE117" s="145">
        <f t="shared" si="35"/>
        <v>0</v>
      </c>
      <c r="CA117" s="174">
        <v>1</v>
      </c>
      <c r="CB117" s="174">
        <v>7</v>
      </c>
      <c r="CZ117" s="145">
        <v>0</v>
      </c>
    </row>
    <row r="118" spans="1:104" x14ac:dyDescent="0.2">
      <c r="A118" s="175"/>
      <c r="B118" s="176" t="s">
        <v>74</v>
      </c>
      <c r="C118" s="177" t="str">
        <f>CONCATENATE(B104," ",C104)</f>
        <v>723 Zdravotechnika - vnitřní plynovod</v>
      </c>
      <c r="D118" s="178"/>
      <c r="E118" s="179"/>
      <c r="F118" s="180"/>
      <c r="G118" s="181">
        <f>SUM(G104:G117)</f>
        <v>0</v>
      </c>
      <c r="O118" s="167">
        <v>4</v>
      </c>
      <c r="BA118" s="182">
        <f>SUM(BA104:BA117)</f>
        <v>0</v>
      </c>
      <c r="BB118" s="182">
        <f>SUM(BB104:BB117)</f>
        <v>0</v>
      </c>
      <c r="BC118" s="182">
        <f>SUM(BC104:BC117)</f>
        <v>0</v>
      </c>
      <c r="BD118" s="182">
        <f>SUM(BD104:BD117)</f>
        <v>0</v>
      </c>
      <c r="BE118" s="182">
        <f>SUM(BE104:BE117)</f>
        <v>0</v>
      </c>
    </row>
    <row r="119" spans="1:104" x14ac:dyDescent="0.2">
      <c r="A119" s="160" t="s">
        <v>72</v>
      </c>
      <c r="B119" s="161" t="s">
        <v>296</v>
      </c>
      <c r="C119" s="162" t="s">
        <v>297</v>
      </c>
      <c r="D119" s="163"/>
      <c r="E119" s="164"/>
      <c r="F119" s="164"/>
      <c r="G119" s="165"/>
      <c r="H119" s="166"/>
      <c r="I119" s="166"/>
      <c r="O119" s="167">
        <v>1</v>
      </c>
    </row>
    <row r="120" spans="1:104" ht="22.5" x14ac:dyDescent="0.2">
      <c r="A120" s="168">
        <v>97</v>
      </c>
      <c r="B120" s="169" t="s">
        <v>298</v>
      </c>
      <c r="C120" s="170" t="s">
        <v>299</v>
      </c>
      <c r="D120" s="171" t="s">
        <v>213</v>
      </c>
      <c r="E120" s="172">
        <v>4</v>
      </c>
      <c r="F120" s="172">
        <v>0</v>
      </c>
      <c r="G120" s="173">
        <f t="shared" ref="G120:G137" si="36">E120*F120</f>
        <v>0</v>
      </c>
      <c r="O120" s="167">
        <v>2</v>
      </c>
      <c r="AA120" s="145">
        <v>1</v>
      </c>
      <c r="AB120" s="145">
        <v>7</v>
      </c>
      <c r="AC120" s="145">
        <v>7</v>
      </c>
      <c r="AZ120" s="145">
        <v>2</v>
      </c>
      <c r="BA120" s="145">
        <f t="shared" ref="BA120:BA137" si="37">IF(AZ120=1,G120,0)</f>
        <v>0</v>
      </c>
      <c r="BB120" s="145">
        <f t="shared" ref="BB120:BB137" si="38">IF(AZ120=2,G120,0)</f>
        <v>0</v>
      </c>
      <c r="BC120" s="145">
        <f t="shared" ref="BC120:BC137" si="39">IF(AZ120=3,G120,0)</f>
        <v>0</v>
      </c>
      <c r="BD120" s="145">
        <f t="shared" ref="BD120:BD137" si="40">IF(AZ120=4,G120,0)</f>
        <v>0</v>
      </c>
      <c r="BE120" s="145">
        <f t="shared" ref="BE120:BE137" si="41">IF(AZ120=5,G120,0)</f>
        <v>0</v>
      </c>
      <c r="CA120" s="174">
        <v>1</v>
      </c>
      <c r="CB120" s="174">
        <v>7</v>
      </c>
      <c r="CZ120" s="145">
        <v>0</v>
      </c>
    </row>
    <row r="121" spans="1:104" ht="22.5" x14ac:dyDescent="0.2">
      <c r="A121" s="168">
        <v>98</v>
      </c>
      <c r="B121" s="169" t="s">
        <v>300</v>
      </c>
      <c r="C121" s="170" t="s">
        <v>301</v>
      </c>
      <c r="D121" s="171" t="s">
        <v>85</v>
      </c>
      <c r="E121" s="172">
        <v>4</v>
      </c>
      <c r="F121" s="172">
        <v>0</v>
      </c>
      <c r="G121" s="173">
        <f t="shared" si="36"/>
        <v>0</v>
      </c>
      <c r="O121" s="167">
        <v>2</v>
      </c>
      <c r="AA121" s="145">
        <v>1</v>
      </c>
      <c r="AB121" s="145">
        <v>7</v>
      </c>
      <c r="AC121" s="145">
        <v>7</v>
      </c>
      <c r="AZ121" s="145">
        <v>2</v>
      </c>
      <c r="BA121" s="145">
        <f t="shared" si="37"/>
        <v>0</v>
      </c>
      <c r="BB121" s="145">
        <f t="shared" si="38"/>
        <v>0</v>
      </c>
      <c r="BC121" s="145">
        <f t="shared" si="39"/>
        <v>0</v>
      </c>
      <c r="BD121" s="145">
        <f t="shared" si="40"/>
        <v>0</v>
      </c>
      <c r="BE121" s="145">
        <f t="shared" si="41"/>
        <v>0</v>
      </c>
      <c r="CA121" s="174">
        <v>1</v>
      </c>
      <c r="CB121" s="174">
        <v>7</v>
      </c>
      <c r="CZ121" s="145">
        <v>1.82E-3</v>
      </c>
    </row>
    <row r="122" spans="1:104" x14ac:dyDescent="0.2">
      <c r="A122" s="168">
        <v>99</v>
      </c>
      <c r="B122" s="169" t="s">
        <v>302</v>
      </c>
      <c r="C122" s="170" t="s">
        <v>303</v>
      </c>
      <c r="D122" s="171" t="s">
        <v>85</v>
      </c>
      <c r="E122" s="172">
        <v>4</v>
      </c>
      <c r="F122" s="172">
        <v>0</v>
      </c>
      <c r="G122" s="173">
        <f t="shared" si="36"/>
        <v>0</v>
      </c>
      <c r="O122" s="167">
        <v>2</v>
      </c>
      <c r="AA122" s="145">
        <v>12</v>
      </c>
      <c r="AB122" s="145">
        <v>0</v>
      </c>
      <c r="AC122" s="145">
        <v>269</v>
      </c>
      <c r="AZ122" s="145">
        <v>2</v>
      </c>
      <c r="BA122" s="145">
        <f t="shared" si="37"/>
        <v>0</v>
      </c>
      <c r="BB122" s="145">
        <f t="shared" si="38"/>
        <v>0</v>
      </c>
      <c r="BC122" s="145">
        <f t="shared" si="39"/>
        <v>0</v>
      </c>
      <c r="BD122" s="145">
        <f t="shared" si="40"/>
        <v>0</v>
      </c>
      <c r="BE122" s="145">
        <f t="shared" si="41"/>
        <v>0</v>
      </c>
      <c r="CA122" s="174">
        <v>12</v>
      </c>
      <c r="CB122" s="174">
        <v>0</v>
      </c>
      <c r="CZ122" s="145">
        <v>0</v>
      </c>
    </row>
    <row r="123" spans="1:104" x14ac:dyDescent="0.2">
      <c r="A123" s="168">
        <v>100</v>
      </c>
      <c r="B123" s="169" t="s">
        <v>304</v>
      </c>
      <c r="C123" s="170" t="s">
        <v>305</v>
      </c>
      <c r="D123" s="171" t="s">
        <v>85</v>
      </c>
      <c r="E123" s="172">
        <v>4</v>
      </c>
      <c r="F123" s="172">
        <v>0</v>
      </c>
      <c r="G123" s="173">
        <f t="shared" si="36"/>
        <v>0</v>
      </c>
      <c r="O123" s="167">
        <v>2</v>
      </c>
      <c r="AA123" s="145">
        <v>1</v>
      </c>
      <c r="AB123" s="145">
        <v>7</v>
      </c>
      <c r="AC123" s="145">
        <v>7</v>
      </c>
      <c r="AZ123" s="145">
        <v>2</v>
      </c>
      <c r="BA123" s="145">
        <f t="shared" si="37"/>
        <v>0</v>
      </c>
      <c r="BB123" s="145">
        <f t="shared" si="38"/>
        <v>0</v>
      </c>
      <c r="BC123" s="145">
        <f t="shared" si="39"/>
        <v>0</v>
      </c>
      <c r="BD123" s="145">
        <f t="shared" si="40"/>
        <v>0</v>
      </c>
      <c r="BE123" s="145">
        <f t="shared" si="41"/>
        <v>0</v>
      </c>
      <c r="CA123" s="174">
        <v>1</v>
      </c>
      <c r="CB123" s="174">
        <v>7</v>
      </c>
      <c r="CZ123" s="145">
        <v>0</v>
      </c>
    </row>
    <row r="124" spans="1:104" ht="22.5" x14ac:dyDescent="0.2">
      <c r="A124" s="168">
        <v>101</v>
      </c>
      <c r="B124" s="169" t="s">
        <v>306</v>
      </c>
      <c r="C124" s="170" t="s">
        <v>307</v>
      </c>
      <c r="D124" s="171" t="s">
        <v>213</v>
      </c>
      <c r="E124" s="172">
        <v>4</v>
      </c>
      <c r="F124" s="172">
        <v>0</v>
      </c>
      <c r="G124" s="173">
        <f t="shared" si="36"/>
        <v>0</v>
      </c>
      <c r="O124" s="167">
        <v>2</v>
      </c>
      <c r="AA124" s="145">
        <v>1</v>
      </c>
      <c r="AB124" s="145">
        <v>7</v>
      </c>
      <c r="AC124" s="145">
        <v>7</v>
      </c>
      <c r="AZ124" s="145">
        <v>2</v>
      </c>
      <c r="BA124" s="145">
        <f t="shared" si="37"/>
        <v>0</v>
      </c>
      <c r="BB124" s="145">
        <f t="shared" si="38"/>
        <v>0</v>
      </c>
      <c r="BC124" s="145">
        <f t="shared" si="39"/>
        <v>0</v>
      </c>
      <c r="BD124" s="145">
        <f t="shared" si="40"/>
        <v>0</v>
      </c>
      <c r="BE124" s="145">
        <f t="shared" si="41"/>
        <v>0</v>
      </c>
      <c r="CA124" s="174">
        <v>1</v>
      </c>
      <c r="CB124" s="174">
        <v>7</v>
      </c>
      <c r="CZ124" s="145">
        <v>0</v>
      </c>
    </row>
    <row r="125" spans="1:104" x14ac:dyDescent="0.2">
      <c r="A125" s="168">
        <v>102</v>
      </c>
      <c r="B125" s="169" t="s">
        <v>308</v>
      </c>
      <c r="C125" s="170" t="s">
        <v>309</v>
      </c>
      <c r="D125" s="171" t="s">
        <v>213</v>
      </c>
      <c r="E125" s="172">
        <v>2</v>
      </c>
      <c r="F125" s="172">
        <v>0</v>
      </c>
      <c r="G125" s="173">
        <f t="shared" si="36"/>
        <v>0</v>
      </c>
      <c r="O125" s="167">
        <v>2</v>
      </c>
      <c r="AA125" s="145">
        <v>1</v>
      </c>
      <c r="AB125" s="145">
        <v>7</v>
      </c>
      <c r="AC125" s="145">
        <v>7</v>
      </c>
      <c r="AZ125" s="145">
        <v>2</v>
      </c>
      <c r="BA125" s="145">
        <f t="shared" si="37"/>
        <v>0</v>
      </c>
      <c r="BB125" s="145">
        <f t="shared" si="38"/>
        <v>0</v>
      </c>
      <c r="BC125" s="145">
        <f t="shared" si="39"/>
        <v>0</v>
      </c>
      <c r="BD125" s="145">
        <f t="shared" si="40"/>
        <v>0</v>
      </c>
      <c r="BE125" s="145">
        <f t="shared" si="41"/>
        <v>0</v>
      </c>
      <c r="CA125" s="174">
        <v>1</v>
      </c>
      <c r="CB125" s="174">
        <v>7</v>
      </c>
      <c r="CZ125" s="145">
        <v>0</v>
      </c>
    </row>
    <row r="126" spans="1:104" ht="22.5" x14ac:dyDescent="0.2">
      <c r="A126" s="168">
        <v>103</v>
      </c>
      <c r="B126" s="169" t="s">
        <v>310</v>
      </c>
      <c r="C126" s="170" t="s">
        <v>311</v>
      </c>
      <c r="D126" s="171" t="s">
        <v>213</v>
      </c>
      <c r="E126" s="172">
        <v>4</v>
      </c>
      <c r="F126" s="172">
        <v>0</v>
      </c>
      <c r="G126" s="173">
        <f t="shared" si="36"/>
        <v>0</v>
      </c>
      <c r="O126" s="167">
        <v>2</v>
      </c>
      <c r="AA126" s="145">
        <v>1</v>
      </c>
      <c r="AB126" s="145">
        <v>7</v>
      </c>
      <c r="AC126" s="145">
        <v>7</v>
      </c>
      <c r="AZ126" s="145">
        <v>2</v>
      </c>
      <c r="BA126" s="145">
        <f t="shared" si="37"/>
        <v>0</v>
      </c>
      <c r="BB126" s="145">
        <f t="shared" si="38"/>
        <v>0</v>
      </c>
      <c r="BC126" s="145">
        <f t="shared" si="39"/>
        <v>0</v>
      </c>
      <c r="BD126" s="145">
        <f t="shared" si="40"/>
        <v>0</v>
      </c>
      <c r="BE126" s="145">
        <f t="shared" si="41"/>
        <v>0</v>
      </c>
      <c r="CA126" s="174">
        <v>1</v>
      </c>
      <c r="CB126" s="174">
        <v>7</v>
      </c>
      <c r="CZ126" s="145">
        <v>0</v>
      </c>
    </row>
    <row r="127" spans="1:104" x14ac:dyDescent="0.2">
      <c r="A127" s="168">
        <v>104</v>
      </c>
      <c r="B127" s="169" t="s">
        <v>312</v>
      </c>
      <c r="C127" s="170" t="s">
        <v>313</v>
      </c>
      <c r="D127" s="171" t="s">
        <v>213</v>
      </c>
      <c r="E127" s="172">
        <v>4</v>
      </c>
      <c r="F127" s="172">
        <v>0</v>
      </c>
      <c r="G127" s="173">
        <f t="shared" si="36"/>
        <v>0</v>
      </c>
      <c r="O127" s="167">
        <v>2</v>
      </c>
      <c r="AA127" s="145">
        <v>1</v>
      </c>
      <c r="AB127" s="145">
        <v>7</v>
      </c>
      <c r="AC127" s="145">
        <v>7</v>
      </c>
      <c r="AZ127" s="145">
        <v>2</v>
      </c>
      <c r="BA127" s="145">
        <f t="shared" si="37"/>
        <v>0</v>
      </c>
      <c r="BB127" s="145">
        <f t="shared" si="38"/>
        <v>0</v>
      </c>
      <c r="BC127" s="145">
        <f t="shared" si="39"/>
        <v>0</v>
      </c>
      <c r="BD127" s="145">
        <f t="shared" si="40"/>
        <v>0</v>
      </c>
      <c r="BE127" s="145">
        <f t="shared" si="41"/>
        <v>0</v>
      </c>
      <c r="CA127" s="174">
        <v>1</v>
      </c>
      <c r="CB127" s="174">
        <v>7</v>
      </c>
      <c r="CZ127" s="145">
        <v>0</v>
      </c>
    </row>
    <row r="128" spans="1:104" x14ac:dyDescent="0.2">
      <c r="A128" s="168">
        <v>105</v>
      </c>
      <c r="B128" s="169" t="s">
        <v>314</v>
      </c>
      <c r="C128" s="170" t="s">
        <v>315</v>
      </c>
      <c r="D128" s="171" t="s">
        <v>213</v>
      </c>
      <c r="E128" s="172">
        <v>4</v>
      </c>
      <c r="F128" s="172">
        <v>0</v>
      </c>
      <c r="G128" s="173">
        <f t="shared" si="36"/>
        <v>0</v>
      </c>
      <c r="O128" s="167">
        <v>2</v>
      </c>
      <c r="AA128" s="145">
        <v>1</v>
      </c>
      <c r="AB128" s="145">
        <v>7</v>
      </c>
      <c r="AC128" s="145">
        <v>7</v>
      </c>
      <c r="AZ128" s="145">
        <v>2</v>
      </c>
      <c r="BA128" s="145">
        <f t="shared" si="37"/>
        <v>0</v>
      </c>
      <c r="BB128" s="145">
        <f t="shared" si="38"/>
        <v>0</v>
      </c>
      <c r="BC128" s="145">
        <f t="shared" si="39"/>
        <v>0</v>
      </c>
      <c r="BD128" s="145">
        <f t="shared" si="40"/>
        <v>0</v>
      </c>
      <c r="BE128" s="145">
        <f t="shared" si="41"/>
        <v>0</v>
      </c>
      <c r="CA128" s="174">
        <v>1</v>
      </c>
      <c r="CB128" s="174">
        <v>7</v>
      </c>
      <c r="CZ128" s="145">
        <v>0</v>
      </c>
    </row>
    <row r="129" spans="1:104" ht="22.5" x14ac:dyDescent="0.2">
      <c r="A129" s="168">
        <v>106</v>
      </c>
      <c r="B129" s="169" t="s">
        <v>316</v>
      </c>
      <c r="C129" s="170" t="s">
        <v>317</v>
      </c>
      <c r="D129" s="171" t="s">
        <v>213</v>
      </c>
      <c r="E129" s="172">
        <v>32</v>
      </c>
      <c r="F129" s="172">
        <v>0</v>
      </c>
      <c r="G129" s="173">
        <f t="shared" si="36"/>
        <v>0</v>
      </c>
      <c r="O129" s="167">
        <v>2</v>
      </c>
      <c r="AA129" s="145">
        <v>1</v>
      </c>
      <c r="AB129" s="145">
        <v>7</v>
      </c>
      <c r="AC129" s="145">
        <v>7</v>
      </c>
      <c r="AZ129" s="145">
        <v>2</v>
      </c>
      <c r="BA129" s="145">
        <f t="shared" si="37"/>
        <v>0</v>
      </c>
      <c r="BB129" s="145">
        <f t="shared" si="38"/>
        <v>0</v>
      </c>
      <c r="BC129" s="145">
        <f t="shared" si="39"/>
        <v>0</v>
      </c>
      <c r="BD129" s="145">
        <f t="shared" si="40"/>
        <v>0</v>
      </c>
      <c r="BE129" s="145">
        <f t="shared" si="41"/>
        <v>0</v>
      </c>
      <c r="CA129" s="174">
        <v>1</v>
      </c>
      <c r="CB129" s="174">
        <v>7</v>
      </c>
      <c r="CZ129" s="145">
        <v>0</v>
      </c>
    </row>
    <row r="130" spans="1:104" ht="22.5" x14ac:dyDescent="0.2">
      <c r="A130" s="168">
        <v>107</v>
      </c>
      <c r="B130" s="169" t="s">
        <v>318</v>
      </c>
      <c r="C130" s="170" t="s">
        <v>319</v>
      </c>
      <c r="D130" s="171" t="s">
        <v>213</v>
      </c>
      <c r="E130" s="172">
        <v>4</v>
      </c>
      <c r="F130" s="172">
        <v>0</v>
      </c>
      <c r="G130" s="173">
        <f t="shared" si="36"/>
        <v>0</v>
      </c>
      <c r="O130" s="167">
        <v>2</v>
      </c>
      <c r="AA130" s="145">
        <v>1</v>
      </c>
      <c r="AB130" s="145">
        <v>7</v>
      </c>
      <c r="AC130" s="145">
        <v>7</v>
      </c>
      <c r="AZ130" s="145">
        <v>2</v>
      </c>
      <c r="BA130" s="145">
        <f t="shared" si="37"/>
        <v>0</v>
      </c>
      <c r="BB130" s="145">
        <f t="shared" si="38"/>
        <v>0</v>
      </c>
      <c r="BC130" s="145">
        <f t="shared" si="39"/>
        <v>0</v>
      </c>
      <c r="BD130" s="145">
        <f t="shared" si="40"/>
        <v>0</v>
      </c>
      <c r="BE130" s="145">
        <f t="shared" si="41"/>
        <v>0</v>
      </c>
      <c r="CA130" s="174">
        <v>1</v>
      </c>
      <c r="CB130" s="174">
        <v>7</v>
      </c>
      <c r="CZ130" s="145">
        <v>0</v>
      </c>
    </row>
    <row r="131" spans="1:104" ht="22.5" x14ac:dyDescent="0.2">
      <c r="A131" s="168">
        <v>108</v>
      </c>
      <c r="B131" s="169" t="s">
        <v>320</v>
      </c>
      <c r="C131" s="170" t="s">
        <v>321</v>
      </c>
      <c r="D131" s="171" t="s">
        <v>213</v>
      </c>
      <c r="E131" s="172">
        <v>6</v>
      </c>
      <c r="F131" s="172">
        <v>0</v>
      </c>
      <c r="G131" s="173">
        <f t="shared" si="36"/>
        <v>0</v>
      </c>
      <c r="O131" s="167">
        <v>2</v>
      </c>
      <c r="AA131" s="145">
        <v>1</v>
      </c>
      <c r="AB131" s="145">
        <v>7</v>
      </c>
      <c r="AC131" s="145">
        <v>7</v>
      </c>
      <c r="AZ131" s="145">
        <v>2</v>
      </c>
      <c r="BA131" s="145">
        <f t="shared" si="37"/>
        <v>0</v>
      </c>
      <c r="BB131" s="145">
        <f t="shared" si="38"/>
        <v>0</v>
      </c>
      <c r="BC131" s="145">
        <f t="shared" si="39"/>
        <v>0</v>
      </c>
      <c r="BD131" s="145">
        <f t="shared" si="40"/>
        <v>0</v>
      </c>
      <c r="BE131" s="145">
        <f t="shared" si="41"/>
        <v>0</v>
      </c>
      <c r="CA131" s="174">
        <v>1</v>
      </c>
      <c r="CB131" s="174">
        <v>7</v>
      </c>
      <c r="CZ131" s="145">
        <v>0</v>
      </c>
    </row>
    <row r="132" spans="1:104" ht="22.5" x14ac:dyDescent="0.2">
      <c r="A132" s="168">
        <v>109</v>
      </c>
      <c r="B132" s="169" t="s">
        <v>322</v>
      </c>
      <c r="C132" s="170" t="s">
        <v>323</v>
      </c>
      <c r="D132" s="171" t="s">
        <v>213</v>
      </c>
      <c r="E132" s="172">
        <v>4</v>
      </c>
      <c r="F132" s="172">
        <v>0</v>
      </c>
      <c r="G132" s="173">
        <f t="shared" si="36"/>
        <v>0</v>
      </c>
      <c r="O132" s="167">
        <v>2</v>
      </c>
      <c r="AA132" s="145">
        <v>1</v>
      </c>
      <c r="AB132" s="145">
        <v>7</v>
      </c>
      <c r="AC132" s="145">
        <v>7</v>
      </c>
      <c r="AZ132" s="145">
        <v>2</v>
      </c>
      <c r="BA132" s="145">
        <f t="shared" si="37"/>
        <v>0</v>
      </c>
      <c r="BB132" s="145">
        <f t="shared" si="38"/>
        <v>0</v>
      </c>
      <c r="BC132" s="145">
        <f t="shared" si="39"/>
        <v>0</v>
      </c>
      <c r="BD132" s="145">
        <f t="shared" si="40"/>
        <v>0</v>
      </c>
      <c r="BE132" s="145">
        <f t="shared" si="41"/>
        <v>0</v>
      </c>
      <c r="CA132" s="174">
        <v>1</v>
      </c>
      <c r="CB132" s="174">
        <v>7</v>
      </c>
      <c r="CZ132" s="145">
        <v>0</v>
      </c>
    </row>
    <row r="133" spans="1:104" ht="22.5" x14ac:dyDescent="0.2">
      <c r="A133" s="168">
        <v>110</v>
      </c>
      <c r="B133" s="169" t="s">
        <v>324</v>
      </c>
      <c r="C133" s="170" t="s">
        <v>325</v>
      </c>
      <c r="D133" s="171" t="s">
        <v>85</v>
      </c>
      <c r="E133" s="172">
        <v>6</v>
      </c>
      <c r="F133" s="172">
        <v>0</v>
      </c>
      <c r="G133" s="173">
        <f t="shared" si="36"/>
        <v>0</v>
      </c>
      <c r="O133" s="167">
        <v>2</v>
      </c>
      <c r="AA133" s="145">
        <v>1</v>
      </c>
      <c r="AB133" s="145">
        <v>7</v>
      </c>
      <c r="AC133" s="145">
        <v>7</v>
      </c>
      <c r="AZ133" s="145">
        <v>2</v>
      </c>
      <c r="BA133" s="145">
        <f t="shared" si="37"/>
        <v>0</v>
      </c>
      <c r="BB133" s="145">
        <f t="shared" si="38"/>
        <v>0</v>
      </c>
      <c r="BC133" s="145">
        <f t="shared" si="39"/>
        <v>0</v>
      </c>
      <c r="BD133" s="145">
        <f t="shared" si="40"/>
        <v>0</v>
      </c>
      <c r="BE133" s="145">
        <f t="shared" si="41"/>
        <v>0</v>
      </c>
      <c r="CA133" s="174">
        <v>1</v>
      </c>
      <c r="CB133" s="174">
        <v>7</v>
      </c>
      <c r="CZ133" s="145">
        <v>0</v>
      </c>
    </row>
    <row r="134" spans="1:104" ht="22.5" x14ac:dyDescent="0.2">
      <c r="A134" s="168">
        <v>111</v>
      </c>
      <c r="B134" s="169" t="s">
        <v>326</v>
      </c>
      <c r="C134" s="170" t="s">
        <v>327</v>
      </c>
      <c r="D134" s="171" t="s">
        <v>85</v>
      </c>
      <c r="E134" s="172">
        <v>4</v>
      </c>
      <c r="F134" s="172">
        <v>0</v>
      </c>
      <c r="G134" s="173">
        <f t="shared" si="36"/>
        <v>0</v>
      </c>
      <c r="O134" s="167">
        <v>2</v>
      </c>
      <c r="AA134" s="145">
        <v>1</v>
      </c>
      <c r="AB134" s="145">
        <v>7</v>
      </c>
      <c r="AC134" s="145">
        <v>7</v>
      </c>
      <c r="AZ134" s="145">
        <v>2</v>
      </c>
      <c r="BA134" s="145">
        <f t="shared" si="37"/>
        <v>0</v>
      </c>
      <c r="BB134" s="145">
        <f t="shared" si="38"/>
        <v>0</v>
      </c>
      <c r="BC134" s="145">
        <f t="shared" si="39"/>
        <v>0</v>
      </c>
      <c r="BD134" s="145">
        <f t="shared" si="40"/>
        <v>0</v>
      </c>
      <c r="BE134" s="145">
        <f t="shared" si="41"/>
        <v>0</v>
      </c>
      <c r="CA134" s="174">
        <v>1</v>
      </c>
      <c r="CB134" s="174">
        <v>7</v>
      </c>
      <c r="CZ134" s="145">
        <v>0</v>
      </c>
    </row>
    <row r="135" spans="1:104" ht="22.5" x14ac:dyDescent="0.2">
      <c r="A135" s="168">
        <v>112</v>
      </c>
      <c r="B135" s="169" t="s">
        <v>328</v>
      </c>
      <c r="C135" s="170" t="s">
        <v>329</v>
      </c>
      <c r="D135" s="171" t="s">
        <v>85</v>
      </c>
      <c r="E135" s="172">
        <v>4</v>
      </c>
      <c r="F135" s="172">
        <v>0</v>
      </c>
      <c r="G135" s="173">
        <f t="shared" si="36"/>
        <v>0</v>
      </c>
      <c r="O135" s="167">
        <v>2</v>
      </c>
      <c r="AA135" s="145">
        <v>1</v>
      </c>
      <c r="AB135" s="145">
        <v>7</v>
      </c>
      <c r="AC135" s="145">
        <v>7</v>
      </c>
      <c r="AZ135" s="145">
        <v>2</v>
      </c>
      <c r="BA135" s="145">
        <f t="shared" si="37"/>
        <v>0</v>
      </c>
      <c r="BB135" s="145">
        <f t="shared" si="38"/>
        <v>0</v>
      </c>
      <c r="BC135" s="145">
        <f t="shared" si="39"/>
        <v>0</v>
      </c>
      <c r="BD135" s="145">
        <f t="shared" si="40"/>
        <v>0</v>
      </c>
      <c r="BE135" s="145">
        <f t="shared" si="41"/>
        <v>0</v>
      </c>
      <c r="CA135" s="174">
        <v>1</v>
      </c>
      <c r="CB135" s="174">
        <v>7</v>
      </c>
      <c r="CZ135" s="145">
        <v>0</v>
      </c>
    </row>
    <row r="136" spans="1:104" x14ac:dyDescent="0.2">
      <c r="A136" s="168">
        <v>113</v>
      </c>
      <c r="B136" s="169" t="s">
        <v>330</v>
      </c>
      <c r="C136" s="170" t="s">
        <v>331</v>
      </c>
      <c r="D136" s="171" t="s">
        <v>85</v>
      </c>
      <c r="E136" s="172">
        <v>6</v>
      </c>
      <c r="F136" s="172">
        <v>0</v>
      </c>
      <c r="G136" s="173">
        <f t="shared" si="36"/>
        <v>0</v>
      </c>
      <c r="O136" s="167">
        <v>2</v>
      </c>
      <c r="AA136" s="145">
        <v>1</v>
      </c>
      <c r="AB136" s="145">
        <v>7</v>
      </c>
      <c r="AC136" s="145">
        <v>7</v>
      </c>
      <c r="AZ136" s="145">
        <v>2</v>
      </c>
      <c r="BA136" s="145">
        <f t="shared" si="37"/>
        <v>0</v>
      </c>
      <c r="BB136" s="145">
        <f t="shared" si="38"/>
        <v>0</v>
      </c>
      <c r="BC136" s="145">
        <f t="shared" si="39"/>
        <v>0</v>
      </c>
      <c r="BD136" s="145">
        <f t="shared" si="40"/>
        <v>0</v>
      </c>
      <c r="BE136" s="145">
        <f t="shared" si="41"/>
        <v>0</v>
      </c>
      <c r="CA136" s="174">
        <v>1</v>
      </c>
      <c r="CB136" s="174">
        <v>7</v>
      </c>
      <c r="CZ136" s="145">
        <v>0</v>
      </c>
    </row>
    <row r="137" spans="1:104" ht="22.5" x14ac:dyDescent="0.2">
      <c r="A137" s="168">
        <v>114</v>
      </c>
      <c r="B137" s="169" t="s">
        <v>332</v>
      </c>
      <c r="C137" s="170" t="s">
        <v>333</v>
      </c>
      <c r="D137" s="171" t="s">
        <v>95</v>
      </c>
      <c r="E137" s="172">
        <v>0.34300000000000003</v>
      </c>
      <c r="F137" s="172">
        <v>0</v>
      </c>
      <c r="G137" s="173">
        <f t="shared" si="36"/>
        <v>0</v>
      </c>
      <c r="O137" s="167">
        <v>2</v>
      </c>
      <c r="AA137" s="145">
        <v>1</v>
      </c>
      <c r="AB137" s="145">
        <v>7</v>
      </c>
      <c r="AC137" s="145">
        <v>7</v>
      </c>
      <c r="AZ137" s="145">
        <v>2</v>
      </c>
      <c r="BA137" s="145">
        <f t="shared" si="37"/>
        <v>0</v>
      </c>
      <c r="BB137" s="145">
        <f t="shared" si="38"/>
        <v>0</v>
      </c>
      <c r="BC137" s="145">
        <f t="shared" si="39"/>
        <v>0</v>
      </c>
      <c r="BD137" s="145">
        <f t="shared" si="40"/>
        <v>0</v>
      </c>
      <c r="BE137" s="145">
        <f t="shared" si="41"/>
        <v>0</v>
      </c>
      <c r="CA137" s="174">
        <v>1</v>
      </c>
      <c r="CB137" s="174">
        <v>7</v>
      </c>
      <c r="CZ137" s="145">
        <v>0</v>
      </c>
    </row>
    <row r="138" spans="1:104" x14ac:dyDescent="0.2">
      <c r="A138" s="175"/>
      <c r="B138" s="176" t="s">
        <v>74</v>
      </c>
      <c r="C138" s="177" t="str">
        <f>CONCATENATE(B119," ",C119)</f>
        <v>725 Zdravotechnika - zařizovací předměty</v>
      </c>
      <c r="D138" s="178"/>
      <c r="E138" s="179"/>
      <c r="F138" s="180"/>
      <c r="G138" s="181">
        <f>SUM(G119:G137)</f>
        <v>0</v>
      </c>
      <c r="O138" s="167">
        <v>4</v>
      </c>
      <c r="BA138" s="182">
        <f>SUM(BA119:BA137)</f>
        <v>0</v>
      </c>
      <c r="BB138" s="182">
        <f>SUM(BB119:BB137)</f>
        <v>0</v>
      </c>
      <c r="BC138" s="182">
        <f>SUM(BC119:BC137)</f>
        <v>0</v>
      </c>
      <c r="BD138" s="182">
        <f>SUM(BD119:BD137)</f>
        <v>0</v>
      </c>
      <c r="BE138" s="182">
        <f>SUM(BE119:BE137)</f>
        <v>0</v>
      </c>
    </row>
    <row r="139" spans="1:104" x14ac:dyDescent="0.2">
      <c r="A139" s="160" t="s">
        <v>72</v>
      </c>
      <c r="B139" s="161" t="s">
        <v>334</v>
      </c>
      <c r="C139" s="162" t="s">
        <v>335</v>
      </c>
      <c r="D139" s="163"/>
      <c r="E139" s="164"/>
      <c r="F139" s="164"/>
      <c r="G139" s="165"/>
      <c r="H139" s="166"/>
      <c r="I139" s="166"/>
      <c r="O139" s="167">
        <v>1</v>
      </c>
    </row>
    <row r="140" spans="1:104" ht="22.5" x14ac:dyDescent="0.2">
      <c r="A140" s="168">
        <v>115</v>
      </c>
      <c r="B140" s="169" t="s">
        <v>336</v>
      </c>
      <c r="C140" s="170" t="s">
        <v>337</v>
      </c>
      <c r="D140" s="171" t="s">
        <v>213</v>
      </c>
      <c r="E140" s="172">
        <v>4</v>
      </c>
      <c r="F140" s="172">
        <v>0</v>
      </c>
      <c r="G140" s="173">
        <f>E140*F140</f>
        <v>0</v>
      </c>
      <c r="O140" s="167">
        <v>2</v>
      </c>
      <c r="AA140" s="145">
        <v>1</v>
      </c>
      <c r="AB140" s="145">
        <v>7</v>
      </c>
      <c r="AC140" s="145">
        <v>7</v>
      </c>
      <c r="AZ140" s="145">
        <v>2</v>
      </c>
      <c r="BA140" s="145">
        <f>IF(AZ140=1,G140,0)</f>
        <v>0</v>
      </c>
      <c r="BB140" s="145">
        <f>IF(AZ140=2,G140,0)</f>
        <v>0</v>
      </c>
      <c r="BC140" s="145">
        <f>IF(AZ140=3,G140,0)</f>
        <v>0</v>
      </c>
      <c r="BD140" s="145">
        <f>IF(AZ140=4,G140,0)</f>
        <v>0</v>
      </c>
      <c r="BE140" s="145">
        <f>IF(AZ140=5,G140,0)</f>
        <v>0</v>
      </c>
      <c r="CA140" s="174">
        <v>1</v>
      </c>
      <c r="CB140" s="174">
        <v>7</v>
      </c>
      <c r="CZ140" s="145">
        <v>0</v>
      </c>
    </row>
    <row r="141" spans="1:104" ht="22.5" x14ac:dyDescent="0.2">
      <c r="A141" s="168">
        <v>116</v>
      </c>
      <c r="B141" s="169" t="s">
        <v>338</v>
      </c>
      <c r="C141" s="170" t="s">
        <v>339</v>
      </c>
      <c r="D141" s="171" t="s">
        <v>213</v>
      </c>
      <c r="E141" s="172">
        <v>4</v>
      </c>
      <c r="F141" s="172">
        <v>0</v>
      </c>
      <c r="G141" s="173">
        <f>E141*F141</f>
        <v>0</v>
      </c>
      <c r="O141" s="167">
        <v>2</v>
      </c>
      <c r="AA141" s="145">
        <v>1</v>
      </c>
      <c r="AB141" s="145">
        <v>7</v>
      </c>
      <c r="AC141" s="145">
        <v>7</v>
      </c>
      <c r="AZ141" s="145">
        <v>2</v>
      </c>
      <c r="BA141" s="145">
        <f>IF(AZ141=1,G141,0)</f>
        <v>0</v>
      </c>
      <c r="BB141" s="145">
        <f>IF(AZ141=2,G141,0)</f>
        <v>0</v>
      </c>
      <c r="BC141" s="145">
        <f>IF(AZ141=3,G141,0)</f>
        <v>0</v>
      </c>
      <c r="BD141" s="145">
        <f>IF(AZ141=4,G141,0)</f>
        <v>0</v>
      </c>
      <c r="BE141" s="145">
        <f>IF(AZ141=5,G141,0)</f>
        <v>0</v>
      </c>
      <c r="CA141" s="174">
        <v>1</v>
      </c>
      <c r="CB141" s="174">
        <v>7</v>
      </c>
      <c r="CZ141" s="145">
        <v>0</v>
      </c>
    </row>
    <row r="142" spans="1:104" ht="22.5" x14ac:dyDescent="0.2">
      <c r="A142" s="168">
        <v>117</v>
      </c>
      <c r="B142" s="169" t="s">
        <v>340</v>
      </c>
      <c r="C142" s="170" t="s">
        <v>341</v>
      </c>
      <c r="D142" s="171" t="s">
        <v>85</v>
      </c>
      <c r="E142" s="172">
        <v>4</v>
      </c>
      <c r="F142" s="172">
        <v>0</v>
      </c>
      <c r="G142" s="173">
        <f>E142*F142</f>
        <v>0</v>
      </c>
      <c r="O142" s="167">
        <v>2</v>
      </c>
      <c r="AA142" s="145">
        <v>1</v>
      </c>
      <c r="AB142" s="145">
        <v>7</v>
      </c>
      <c r="AC142" s="145">
        <v>7</v>
      </c>
      <c r="AZ142" s="145">
        <v>2</v>
      </c>
      <c r="BA142" s="145">
        <f>IF(AZ142=1,G142,0)</f>
        <v>0</v>
      </c>
      <c r="BB142" s="145">
        <f>IF(AZ142=2,G142,0)</f>
        <v>0</v>
      </c>
      <c r="BC142" s="145">
        <f>IF(AZ142=3,G142,0)</f>
        <v>0</v>
      </c>
      <c r="BD142" s="145">
        <f>IF(AZ142=4,G142,0)</f>
        <v>0</v>
      </c>
      <c r="BE142" s="145">
        <f>IF(AZ142=5,G142,0)</f>
        <v>0</v>
      </c>
      <c r="CA142" s="174">
        <v>1</v>
      </c>
      <c r="CB142" s="174">
        <v>7</v>
      </c>
      <c r="CZ142" s="145">
        <v>0</v>
      </c>
    </row>
    <row r="143" spans="1:104" ht="22.5" x14ac:dyDescent="0.2">
      <c r="A143" s="168">
        <v>118</v>
      </c>
      <c r="B143" s="169" t="s">
        <v>342</v>
      </c>
      <c r="C143" s="170" t="s">
        <v>343</v>
      </c>
      <c r="D143" s="171" t="s">
        <v>213</v>
      </c>
      <c r="E143" s="172">
        <v>4</v>
      </c>
      <c r="F143" s="172">
        <v>0</v>
      </c>
      <c r="G143" s="173">
        <f>E143*F143</f>
        <v>0</v>
      </c>
      <c r="O143" s="167">
        <v>2</v>
      </c>
      <c r="AA143" s="145">
        <v>1</v>
      </c>
      <c r="AB143" s="145">
        <v>7</v>
      </c>
      <c r="AC143" s="145">
        <v>7</v>
      </c>
      <c r="AZ143" s="145">
        <v>2</v>
      </c>
      <c r="BA143" s="145">
        <f>IF(AZ143=1,G143,0)</f>
        <v>0</v>
      </c>
      <c r="BB143" s="145">
        <f>IF(AZ143=2,G143,0)</f>
        <v>0</v>
      </c>
      <c r="BC143" s="145">
        <f>IF(AZ143=3,G143,0)</f>
        <v>0</v>
      </c>
      <c r="BD143" s="145">
        <f>IF(AZ143=4,G143,0)</f>
        <v>0</v>
      </c>
      <c r="BE143" s="145">
        <f>IF(AZ143=5,G143,0)</f>
        <v>0</v>
      </c>
      <c r="CA143" s="174">
        <v>1</v>
      </c>
      <c r="CB143" s="174">
        <v>7</v>
      </c>
      <c r="CZ143" s="145">
        <v>0</v>
      </c>
    </row>
    <row r="144" spans="1:104" x14ac:dyDescent="0.2">
      <c r="A144" s="168">
        <v>119</v>
      </c>
      <c r="B144" s="169" t="s">
        <v>344</v>
      </c>
      <c r="C144" s="170" t="s">
        <v>345</v>
      </c>
      <c r="D144" s="171" t="s">
        <v>61</v>
      </c>
      <c r="E144" s="172">
        <v>3.24</v>
      </c>
      <c r="F144" s="172">
        <v>0</v>
      </c>
      <c r="G144" s="173">
        <f>E144*F144</f>
        <v>0</v>
      </c>
      <c r="O144" s="167">
        <v>2</v>
      </c>
      <c r="AA144" s="145">
        <v>1</v>
      </c>
      <c r="AB144" s="145">
        <v>7</v>
      </c>
      <c r="AC144" s="145">
        <v>7</v>
      </c>
      <c r="AZ144" s="145">
        <v>2</v>
      </c>
      <c r="BA144" s="145">
        <f>IF(AZ144=1,G144,0)</f>
        <v>0</v>
      </c>
      <c r="BB144" s="145">
        <f>IF(AZ144=2,G144,0)</f>
        <v>0</v>
      </c>
      <c r="BC144" s="145">
        <f>IF(AZ144=3,G144,0)</f>
        <v>0</v>
      </c>
      <c r="BD144" s="145">
        <f>IF(AZ144=4,G144,0)</f>
        <v>0</v>
      </c>
      <c r="BE144" s="145">
        <f>IF(AZ144=5,G144,0)</f>
        <v>0</v>
      </c>
      <c r="CA144" s="174">
        <v>1</v>
      </c>
      <c r="CB144" s="174">
        <v>7</v>
      </c>
      <c r="CZ144" s="145">
        <v>0</v>
      </c>
    </row>
    <row r="145" spans="1:104" x14ac:dyDescent="0.2">
      <c r="A145" s="175"/>
      <c r="B145" s="176" t="s">
        <v>74</v>
      </c>
      <c r="C145" s="177" t="str">
        <f>CONCATENATE(B139," ",C139)</f>
        <v>731 Ústřední vytápění - kotelny</v>
      </c>
      <c r="D145" s="178"/>
      <c r="E145" s="179"/>
      <c r="F145" s="180"/>
      <c r="G145" s="181">
        <f>SUM(G139:G144)</f>
        <v>0</v>
      </c>
      <c r="O145" s="167">
        <v>4</v>
      </c>
      <c r="BA145" s="182">
        <f>SUM(BA139:BA144)</f>
        <v>0</v>
      </c>
      <c r="BB145" s="182">
        <f>SUM(BB139:BB144)</f>
        <v>0</v>
      </c>
      <c r="BC145" s="182">
        <f>SUM(BC139:BC144)</f>
        <v>0</v>
      </c>
      <c r="BD145" s="182">
        <f>SUM(BD139:BD144)</f>
        <v>0</v>
      </c>
      <c r="BE145" s="182">
        <f>SUM(BE139:BE144)</f>
        <v>0</v>
      </c>
    </row>
    <row r="146" spans="1:104" x14ac:dyDescent="0.2">
      <c r="A146" s="160" t="s">
        <v>72</v>
      </c>
      <c r="B146" s="161" t="s">
        <v>346</v>
      </c>
      <c r="C146" s="162" t="s">
        <v>347</v>
      </c>
      <c r="D146" s="163"/>
      <c r="E146" s="164"/>
      <c r="F146" s="164"/>
      <c r="G146" s="165"/>
      <c r="H146" s="166"/>
      <c r="I146" s="166"/>
      <c r="O146" s="167">
        <v>1</v>
      </c>
    </row>
    <row r="147" spans="1:104" ht="22.5" x14ac:dyDescent="0.2">
      <c r="A147" s="168">
        <v>120</v>
      </c>
      <c r="B147" s="169" t="s">
        <v>348</v>
      </c>
      <c r="C147" s="170" t="s">
        <v>349</v>
      </c>
      <c r="D147" s="171" t="s">
        <v>213</v>
      </c>
      <c r="E147" s="172">
        <v>1</v>
      </c>
      <c r="F147" s="172">
        <v>0</v>
      </c>
      <c r="G147" s="173">
        <f t="shared" ref="G147:G152" si="42">E147*F147</f>
        <v>0</v>
      </c>
      <c r="O147" s="167">
        <v>2</v>
      </c>
      <c r="AA147" s="145">
        <v>1</v>
      </c>
      <c r="AB147" s="145">
        <v>7</v>
      </c>
      <c r="AC147" s="145">
        <v>7</v>
      </c>
      <c r="AZ147" s="145">
        <v>2</v>
      </c>
      <c r="BA147" s="145">
        <f t="shared" ref="BA147:BA152" si="43">IF(AZ147=1,G147,0)</f>
        <v>0</v>
      </c>
      <c r="BB147" s="145">
        <f t="shared" ref="BB147:BB152" si="44">IF(AZ147=2,G147,0)</f>
        <v>0</v>
      </c>
      <c r="BC147" s="145">
        <f t="shared" ref="BC147:BC152" si="45">IF(AZ147=3,G147,0)</f>
        <v>0</v>
      </c>
      <c r="BD147" s="145">
        <f t="shared" ref="BD147:BD152" si="46">IF(AZ147=4,G147,0)</f>
        <v>0</v>
      </c>
      <c r="BE147" s="145">
        <f t="shared" ref="BE147:BE152" si="47">IF(AZ147=5,G147,0)</f>
        <v>0</v>
      </c>
      <c r="CA147" s="174">
        <v>1</v>
      </c>
      <c r="CB147" s="174">
        <v>7</v>
      </c>
      <c r="CZ147" s="145">
        <v>0</v>
      </c>
    </row>
    <row r="148" spans="1:104" ht="22.5" x14ac:dyDescent="0.2">
      <c r="A148" s="168">
        <v>121</v>
      </c>
      <c r="B148" s="169" t="s">
        <v>350</v>
      </c>
      <c r="C148" s="170" t="s">
        <v>351</v>
      </c>
      <c r="D148" s="171" t="s">
        <v>153</v>
      </c>
      <c r="E148" s="172">
        <v>154</v>
      </c>
      <c r="F148" s="172">
        <v>0</v>
      </c>
      <c r="G148" s="173">
        <f t="shared" si="42"/>
        <v>0</v>
      </c>
      <c r="O148" s="167">
        <v>2</v>
      </c>
      <c r="AA148" s="145">
        <v>1</v>
      </c>
      <c r="AB148" s="145">
        <v>7</v>
      </c>
      <c r="AC148" s="145">
        <v>7</v>
      </c>
      <c r="AZ148" s="145">
        <v>2</v>
      </c>
      <c r="BA148" s="145">
        <f t="shared" si="43"/>
        <v>0</v>
      </c>
      <c r="BB148" s="145">
        <f t="shared" si="44"/>
        <v>0</v>
      </c>
      <c r="BC148" s="145">
        <f t="shared" si="45"/>
        <v>0</v>
      </c>
      <c r="BD148" s="145">
        <f t="shared" si="46"/>
        <v>0</v>
      </c>
      <c r="BE148" s="145">
        <f t="shared" si="47"/>
        <v>0</v>
      </c>
      <c r="CA148" s="174">
        <v>1</v>
      </c>
      <c r="CB148" s="174">
        <v>7</v>
      </c>
      <c r="CZ148" s="145">
        <v>0</v>
      </c>
    </row>
    <row r="149" spans="1:104" ht="22.5" x14ac:dyDescent="0.2">
      <c r="A149" s="168">
        <v>122</v>
      </c>
      <c r="B149" s="169" t="s">
        <v>352</v>
      </c>
      <c r="C149" s="170" t="s">
        <v>353</v>
      </c>
      <c r="D149" s="171" t="s">
        <v>153</v>
      </c>
      <c r="E149" s="172">
        <v>107.6</v>
      </c>
      <c r="F149" s="172">
        <v>0</v>
      </c>
      <c r="G149" s="173">
        <f t="shared" si="42"/>
        <v>0</v>
      </c>
      <c r="O149" s="167">
        <v>2</v>
      </c>
      <c r="AA149" s="145">
        <v>1</v>
      </c>
      <c r="AB149" s="145">
        <v>7</v>
      </c>
      <c r="AC149" s="145">
        <v>7</v>
      </c>
      <c r="AZ149" s="145">
        <v>2</v>
      </c>
      <c r="BA149" s="145">
        <f t="shared" si="43"/>
        <v>0</v>
      </c>
      <c r="BB149" s="145">
        <f t="shared" si="44"/>
        <v>0</v>
      </c>
      <c r="BC149" s="145">
        <f t="shared" si="45"/>
        <v>0</v>
      </c>
      <c r="BD149" s="145">
        <f t="shared" si="46"/>
        <v>0</v>
      </c>
      <c r="BE149" s="145">
        <f t="shared" si="47"/>
        <v>0</v>
      </c>
      <c r="CA149" s="174">
        <v>1</v>
      </c>
      <c r="CB149" s="174">
        <v>7</v>
      </c>
      <c r="CZ149" s="145">
        <v>0</v>
      </c>
    </row>
    <row r="150" spans="1:104" x14ac:dyDescent="0.2">
      <c r="A150" s="168">
        <v>123</v>
      </c>
      <c r="B150" s="169" t="s">
        <v>354</v>
      </c>
      <c r="C150" s="170" t="s">
        <v>355</v>
      </c>
      <c r="D150" s="171" t="s">
        <v>153</v>
      </c>
      <c r="E150" s="172">
        <v>262.8</v>
      </c>
      <c r="F150" s="172">
        <v>0</v>
      </c>
      <c r="G150" s="173">
        <f t="shared" si="42"/>
        <v>0</v>
      </c>
      <c r="O150" s="167">
        <v>2</v>
      </c>
      <c r="AA150" s="145">
        <v>1</v>
      </c>
      <c r="AB150" s="145">
        <v>7</v>
      </c>
      <c r="AC150" s="145">
        <v>7</v>
      </c>
      <c r="AZ150" s="145">
        <v>2</v>
      </c>
      <c r="BA150" s="145">
        <f t="shared" si="43"/>
        <v>0</v>
      </c>
      <c r="BB150" s="145">
        <f t="shared" si="44"/>
        <v>0</v>
      </c>
      <c r="BC150" s="145">
        <f t="shared" si="45"/>
        <v>0</v>
      </c>
      <c r="BD150" s="145">
        <f t="shared" si="46"/>
        <v>0</v>
      </c>
      <c r="BE150" s="145">
        <f t="shared" si="47"/>
        <v>0</v>
      </c>
      <c r="CA150" s="174">
        <v>1</v>
      </c>
      <c r="CB150" s="174">
        <v>7</v>
      </c>
      <c r="CZ150" s="145">
        <v>0</v>
      </c>
    </row>
    <row r="151" spans="1:104" ht="22.5" x14ac:dyDescent="0.2">
      <c r="A151" s="168">
        <v>124</v>
      </c>
      <c r="B151" s="169" t="s">
        <v>282</v>
      </c>
      <c r="C151" s="170" t="s">
        <v>283</v>
      </c>
      <c r="D151" s="171" t="s">
        <v>153</v>
      </c>
      <c r="E151" s="172">
        <v>236.52</v>
      </c>
      <c r="F151" s="172">
        <v>0</v>
      </c>
      <c r="G151" s="173">
        <f t="shared" si="42"/>
        <v>0</v>
      </c>
      <c r="O151" s="167">
        <v>2</v>
      </c>
      <c r="AA151" s="145">
        <v>1</v>
      </c>
      <c r="AB151" s="145">
        <v>7</v>
      </c>
      <c r="AC151" s="145">
        <v>7</v>
      </c>
      <c r="AZ151" s="145">
        <v>2</v>
      </c>
      <c r="BA151" s="145">
        <f t="shared" si="43"/>
        <v>0</v>
      </c>
      <c r="BB151" s="145">
        <f t="shared" si="44"/>
        <v>0</v>
      </c>
      <c r="BC151" s="145">
        <f t="shared" si="45"/>
        <v>0</v>
      </c>
      <c r="BD151" s="145">
        <f t="shared" si="46"/>
        <v>0</v>
      </c>
      <c r="BE151" s="145">
        <f t="shared" si="47"/>
        <v>0</v>
      </c>
      <c r="CA151" s="174">
        <v>1</v>
      </c>
      <c r="CB151" s="174">
        <v>7</v>
      </c>
      <c r="CZ151" s="145">
        <v>0</v>
      </c>
    </row>
    <row r="152" spans="1:104" x14ac:dyDescent="0.2">
      <c r="A152" s="168">
        <v>125</v>
      </c>
      <c r="B152" s="169" t="s">
        <v>356</v>
      </c>
      <c r="C152" s="170" t="s">
        <v>357</v>
      </c>
      <c r="D152" s="171" t="s">
        <v>95</v>
      </c>
      <c r="E152" s="172">
        <v>0.26900000000000002</v>
      </c>
      <c r="F152" s="172">
        <v>0</v>
      </c>
      <c r="G152" s="173">
        <f t="shared" si="42"/>
        <v>0</v>
      </c>
      <c r="O152" s="167">
        <v>2</v>
      </c>
      <c r="AA152" s="145">
        <v>1</v>
      </c>
      <c r="AB152" s="145">
        <v>7</v>
      </c>
      <c r="AC152" s="145">
        <v>7</v>
      </c>
      <c r="AZ152" s="145">
        <v>2</v>
      </c>
      <c r="BA152" s="145">
        <f t="shared" si="43"/>
        <v>0</v>
      </c>
      <c r="BB152" s="145">
        <f t="shared" si="44"/>
        <v>0</v>
      </c>
      <c r="BC152" s="145">
        <f t="shared" si="45"/>
        <v>0</v>
      </c>
      <c r="BD152" s="145">
        <f t="shared" si="46"/>
        <v>0</v>
      </c>
      <c r="BE152" s="145">
        <f t="shared" si="47"/>
        <v>0</v>
      </c>
      <c r="CA152" s="174">
        <v>1</v>
      </c>
      <c r="CB152" s="174">
        <v>7</v>
      </c>
      <c r="CZ152" s="145">
        <v>0</v>
      </c>
    </row>
    <row r="153" spans="1:104" x14ac:dyDescent="0.2">
      <c r="A153" s="175"/>
      <c r="B153" s="176" t="s">
        <v>74</v>
      </c>
      <c r="C153" s="177" t="str">
        <f>CONCATENATE(B146," ",C146)</f>
        <v>733 Ústřední vytápění - potrubí</v>
      </c>
      <c r="D153" s="178"/>
      <c r="E153" s="179"/>
      <c r="F153" s="180"/>
      <c r="G153" s="181">
        <f>SUM(G146:G152)</f>
        <v>0</v>
      </c>
      <c r="O153" s="167">
        <v>4</v>
      </c>
      <c r="BA153" s="182">
        <f>SUM(BA146:BA152)</f>
        <v>0</v>
      </c>
      <c r="BB153" s="182">
        <f>SUM(BB146:BB152)</f>
        <v>0</v>
      </c>
      <c r="BC153" s="182">
        <f>SUM(BC146:BC152)</f>
        <v>0</v>
      </c>
      <c r="BD153" s="182">
        <f>SUM(BD146:BD152)</f>
        <v>0</v>
      </c>
      <c r="BE153" s="182">
        <f>SUM(BE146:BE152)</f>
        <v>0</v>
      </c>
    </row>
    <row r="154" spans="1:104" x14ac:dyDescent="0.2">
      <c r="A154" s="160" t="s">
        <v>72</v>
      </c>
      <c r="B154" s="161" t="s">
        <v>358</v>
      </c>
      <c r="C154" s="162" t="s">
        <v>359</v>
      </c>
      <c r="D154" s="163"/>
      <c r="E154" s="164"/>
      <c r="F154" s="164"/>
      <c r="G154" s="165"/>
      <c r="H154" s="166"/>
      <c r="I154" s="166"/>
      <c r="O154" s="167">
        <v>1</v>
      </c>
    </row>
    <row r="155" spans="1:104" ht="22.5" x14ac:dyDescent="0.2">
      <c r="A155" s="168">
        <v>126</v>
      </c>
      <c r="B155" s="169" t="s">
        <v>360</v>
      </c>
      <c r="C155" s="170" t="s">
        <v>361</v>
      </c>
      <c r="D155" s="171" t="s">
        <v>85</v>
      </c>
      <c r="E155" s="172">
        <v>21</v>
      </c>
      <c r="F155" s="172">
        <v>0</v>
      </c>
      <c r="G155" s="173">
        <f t="shared" ref="G155:G161" si="48">E155*F155</f>
        <v>0</v>
      </c>
      <c r="O155" s="167">
        <v>2</v>
      </c>
      <c r="AA155" s="145">
        <v>1</v>
      </c>
      <c r="AB155" s="145">
        <v>7</v>
      </c>
      <c r="AC155" s="145">
        <v>7</v>
      </c>
      <c r="AZ155" s="145">
        <v>2</v>
      </c>
      <c r="BA155" s="145">
        <f t="shared" ref="BA155:BA161" si="49">IF(AZ155=1,G155,0)</f>
        <v>0</v>
      </c>
      <c r="BB155" s="145">
        <f t="shared" ref="BB155:BB161" si="50">IF(AZ155=2,G155,0)</f>
        <v>0</v>
      </c>
      <c r="BC155" s="145">
        <f t="shared" ref="BC155:BC161" si="51">IF(AZ155=3,G155,0)</f>
        <v>0</v>
      </c>
      <c r="BD155" s="145">
        <f t="shared" ref="BD155:BD161" si="52">IF(AZ155=4,G155,0)</f>
        <v>0</v>
      </c>
      <c r="BE155" s="145">
        <f t="shared" ref="BE155:BE161" si="53">IF(AZ155=5,G155,0)</f>
        <v>0</v>
      </c>
      <c r="CA155" s="174">
        <v>1</v>
      </c>
      <c r="CB155" s="174">
        <v>7</v>
      </c>
      <c r="CZ155" s="145">
        <v>0</v>
      </c>
    </row>
    <row r="156" spans="1:104" ht="22.5" x14ac:dyDescent="0.2">
      <c r="A156" s="168">
        <v>127</v>
      </c>
      <c r="B156" s="169" t="s">
        <v>362</v>
      </c>
      <c r="C156" s="170" t="s">
        <v>363</v>
      </c>
      <c r="D156" s="171" t="s">
        <v>85</v>
      </c>
      <c r="E156" s="172">
        <v>4</v>
      </c>
      <c r="F156" s="172">
        <v>0</v>
      </c>
      <c r="G156" s="173">
        <f t="shared" si="48"/>
        <v>0</v>
      </c>
      <c r="O156" s="167">
        <v>2</v>
      </c>
      <c r="AA156" s="145">
        <v>1</v>
      </c>
      <c r="AB156" s="145">
        <v>7</v>
      </c>
      <c r="AC156" s="145">
        <v>7</v>
      </c>
      <c r="AZ156" s="145">
        <v>2</v>
      </c>
      <c r="BA156" s="145">
        <f t="shared" si="49"/>
        <v>0</v>
      </c>
      <c r="BB156" s="145">
        <f t="shared" si="50"/>
        <v>0</v>
      </c>
      <c r="BC156" s="145">
        <f t="shared" si="51"/>
        <v>0</v>
      </c>
      <c r="BD156" s="145">
        <f t="shared" si="52"/>
        <v>0</v>
      </c>
      <c r="BE156" s="145">
        <f t="shared" si="53"/>
        <v>0</v>
      </c>
      <c r="CA156" s="174">
        <v>1</v>
      </c>
      <c r="CB156" s="174">
        <v>7</v>
      </c>
      <c r="CZ156" s="145">
        <v>2.1000000000000001E-4</v>
      </c>
    </row>
    <row r="157" spans="1:104" ht="22.5" x14ac:dyDescent="0.2">
      <c r="A157" s="168">
        <v>128</v>
      </c>
      <c r="B157" s="169" t="s">
        <v>364</v>
      </c>
      <c r="C157" s="170" t="s">
        <v>365</v>
      </c>
      <c r="D157" s="171" t="s">
        <v>85</v>
      </c>
      <c r="E157" s="172">
        <v>21</v>
      </c>
      <c r="F157" s="172">
        <v>0</v>
      </c>
      <c r="G157" s="173">
        <f t="shared" si="48"/>
        <v>0</v>
      </c>
      <c r="O157" s="167">
        <v>2</v>
      </c>
      <c r="AA157" s="145">
        <v>1</v>
      </c>
      <c r="AB157" s="145">
        <v>7</v>
      </c>
      <c r="AC157" s="145">
        <v>7</v>
      </c>
      <c r="AZ157" s="145">
        <v>2</v>
      </c>
      <c r="BA157" s="145">
        <f t="shared" si="49"/>
        <v>0</v>
      </c>
      <c r="BB157" s="145">
        <f t="shared" si="50"/>
        <v>0</v>
      </c>
      <c r="BC157" s="145">
        <f t="shared" si="51"/>
        <v>0</v>
      </c>
      <c r="BD157" s="145">
        <f t="shared" si="52"/>
        <v>0</v>
      </c>
      <c r="BE157" s="145">
        <f t="shared" si="53"/>
        <v>0</v>
      </c>
      <c r="CA157" s="174">
        <v>1</v>
      </c>
      <c r="CB157" s="174">
        <v>7</v>
      </c>
      <c r="CZ157" s="145">
        <v>0</v>
      </c>
    </row>
    <row r="158" spans="1:104" ht="22.5" x14ac:dyDescent="0.2">
      <c r="A158" s="168">
        <v>129</v>
      </c>
      <c r="B158" s="169" t="s">
        <v>366</v>
      </c>
      <c r="C158" s="170" t="s">
        <v>367</v>
      </c>
      <c r="D158" s="171" t="s">
        <v>85</v>
      </c>
      <c r="E158" s="172">
        <v>21</v>
      </c>
      <c r="F158" s="172">
        <v>0</v>
      </c>
      <c r="G158" s="173">
        <f t="shared" si="48"/>
        <v>0</v>
      </c>
      <c r="O158" s="167">
        <v>2</v>
      </c>
      <c r="AA158" s="145">
        <v>1</v>
      </c>
      <c r="AB158" s="145">
        <v>7</v>
      </c>
      <c r="AC158" s="145">
        <v>7</v>
      </c>
      <c r="AZ158" s="145">
        <v>2</v>
      </c>
      <c r="BA158" s="145">
        <f t="shared" si="49"/>
        <v>0</v>
      </c>
      <c r="BB158" s="145">
        <f t="shared" si="50"/>
        <v>0</v>
      </c>
      <c r="BC158" s="145">
        <f t="shared" si="51"/>
        <v>0</v>
      </c>
      <c r="BD158" s="145">
        <f t="shared" si="52"/>
        <v>0</v>
      </c>
      <c r="BE158" s="145">
        <f t="shared" si="53"/>
        <v>0</v>
      </c>
      <c r="CA158" s="174">
        <v>1</v>
      </c>
      <c r="CB158" s="174">
        <v>7</v>
      </c>
      <c r="CZ158" s="145">
        <v>0</v>
      </c>
    </row>
    <row r="159" spans="1:104" x14ac:dyDescent="0.2">
      <c r="A159" s="168">
        <v>130</v>
      </c>
      <c r="B159" s="169" t="s">
        <v>368</v>
      </c>
      <c r="C159" s="170" t="s">
        <v>369</v>
      </c>
      <c r="D159" s="171" t="s">
        <v>85</v>
      </c>
      <c r="E159" s="172">
        <v>42</v>
      </c>
      <c r="F159" s="172">
        <v>0</v>
      </c>
      <c r="G159" s="173">
        <f t="shared" si="48"/>
        <v>0</v>
      </c>
      <c r="O159" s="167">
        <v>2</v>
      </c>
      <c r="AA159" s="145">
        <v>1</v>
      </c>
      <c r="AB159" s="145">
        <v>7</v>
      </c>
      <c r="AC159" s="145">
        <v>7</v>
      </c>
      <c r="AZ159" s="145">
        <v>2</v>
      </c>
      <c r="BA159" s="145">
        <f t="shared" si="49"/>
        <v>0</v>
      </c>
      <c r="BB159" s="145">
        <f t="shared" si="50"/>
        <v>0</v>
      </c>
      <c r="BC159" s="145">
        <f t="shared" si="51"/>
        <v>0</v>
      </c>
      <c r="BD159" s="145">
        <f t="shared" si="52"/>
        <v>0</v>
      </c>
      <c r="BE159" s="145">
        <f t="shared" si="53"/>
        <v>0</v>
      </c>
      <c r="CA159" s="174">
        <v>1</v>
      </c>
      <c r="CB159" s="174">
        <v>7</v>
      </c>
      <c r="CZ159" s="145">
        <v>0</v>
      </c>
    </row>
    <row r="160" spans="1:104" ht="22.5" x14ac:dyDescent="0.2">
      <c r="A160" s="168">
        <v>131</v>
      </c>
      <c r="B160" s="169" t="s">
        <v>370</v>
      </c>
      <c r="C160" s="170" t="s">
        <v>371</v>
      </c>
      <c r="D160" s="171" t="s">
        <v>85</v>
      </c>
      <c r="E160" s="172">
        <v>8</v>
      </c>
      <c r="F160" s="172">
        <v>0</v>
      </c>
      <c r="G160" s="173">
        <f t="shared" si="48"/>
        <v>0</v>
      </c>
      <c r="O160" s="167">
        <v>2</v>
      </c>
      <c r="AA160" s="145">
        <v>1</v>
      </c>
      <c r="AB160" s="145">
        <v>7</v>
      </c>
      <c r="AC160" s="145">
        <v>7</v>
      </c>
      <c r="AZ160" s="145">
        <v>2</v>
      </c>
      <c r="BA160" s="145">
        <f t="shared" si="49"/>
        <v>0</v>
      </c>
      <c r="BB160" s="145">
        <f t="shared" si="50"/>
        <v>0</v>
      </c>
      <c r="BC160" s="145">
        <f t="shared" si="51"/>
        <v>0</v>
      </c>
      <c r="BD160" s="145">
        <f t="shared" si="52"/>
        <v>0</v>
      </c>
      <c r="BE160" s="145">
        <f t="shared" si="53"/>
        <v>0</v>
      </c>
      <c r="CA160" s="174">
        <v>1</v>
      </c>
      <c r="CB160" s="174">
        <v>7</v>
      </c>
      <c r="CZ160" s="145">
        <v>0</v>
      </c>
    </row>
    <row r="161" spans="1:104" x14ac:dyDescent="0.2">
      <c r="A161" s="168">
        <v>132</v>
      </c>
      <c r="B161" s="169" t="s">
        <v>372</v>
      </c>
      <c r="C161" s="170" t="s">
        <v>373</v>
      </c>
      <c r="D161" s="171" t="s">
        <v>95</v>
      </c>
      <c r="E161" s="172">
        <v>2.5999999999999999E-2</v>
      </c>
      <c r="F161" s="172">
        <v>0</v>
      </c>
      <c r="G161" s="173">
        <f t="shared" si="48"/>
        <v>0</v>
      </c>
      <c r="O161" s="167">
        <v>2</v>
      </c>
      <c r="AA161" s="145">
        <v>1</v>
      </c>
      <c r="AB161" s="145">
        <v>7</v>
      </c>
      <c r="AC161" s="145">
        <v>7</v>
      </c>
      <c r="AZ161" s="145">
        <v>2</v>
      </c>
      <c r="BA161" s="145">
        <f t="shared" si="49"/>
        <v>0</v>
      </c>
      <c r="BB161" s="145">
        <f t="shared" si="50"/>
        <v>0</v>
      </c>
      <c r="BC161" s="145">
        <f t="shared" si="51"/>
        <v>0</v>
      </c>
      <c r="BD161" s="145">
        <f t="shared" si="52"/>
        <v>0</v>
      </c>
      <c r="BE161" s="145">
        <f t="shared" si="53"/>
        <v>0</v>
      </c>
      <c r="CA161" s="174">
        <v>1</v>
      </c>
      <c r="CB161" s="174">
        <v>7</v>
      </c>
      <c r="CZ161" s="145">
        <v>0</v>
      </c>
    </row>
    <row r="162" spans="1:104" x14ac:dyDescent="0.2">
      <c r="A162" s="175"/>
      <c r="B162" s="176" t="s">
        <v>74</v>
      </c>
      <c r="C162" s="177" t="str">
        <f>CONCATENATE(B154," ",C154)</f>
        <v>734 Ústřední vytápění - armatury</v>
      </c>
      <c r="D162" s="178"/>
      <c r="E162" s="179"/>
      <c r="F162" s="180"/>
      <c r="G162" s="181">
        <f>SUM(G154:G161)</f>
        <v>0</v>
      </c>
      <c r="O162" s="167">
        <v>4</v>
      </c>
      <c r="BA162" s="182">
        <f>SUM(BA154:BA161)</f>
        <v>0</v>
      </c>
      <c r="BB162" s="182">
        <f>SUM(BB154:BB161)</f>
        <v>0</v>
      </c>
      <c r="BC162" s="182">
        <f>SUM(BC154:BC161)</f>
        <v>0</v>
      </c>
      <c r="BD162" s="182">
        <f>SUM(BD154:BD161)</f>
        <v>0</v>
      </c>
      <c r="BE162" s="182">
        <f>SUM(BE154:BE161)</f>
        <v>0</v>
      </c>
    </row>
    <row r="163" spans="1:104" x14ac:dyDescent="0.2">
      <c r="A163" s="160" t="s">
        <v>72</v>
      </c>
      <c r="B163" s="161" t="s">
        <v>374</v>
      </c>
      <c r="C163" s="162" t="s">
        <v>375</v>
      </c>
      <c r="D163" s="163"/>
      <c r="E163" s="164"/>
      <c r="F163" s="164"/>
      <c r="G163" s="165"/>
      <c r="H163" s="166"/>
      <c r="I163" s="166"/>
      <c r="O163" s="167">
        <v>1</v>
      </c>
    </row>
    <row r="164" spans="1:104" ht="22.5" x14ac:dyDescent="0.2">
      <c r="A164" s="168">
        <v>133</v>
      </c>
      <c r="B164" s="169" t="s">
        <v>376</v>
      </c>
      <c r="C164" s="170" t="s">
        <v>377</v>
      </c>
      <c r="D164" s="171" t="s">
        <v>85</v>
      </c>
      <c r="E164" s="172">
        <v>1</v>
      </c>
      <c r="F164" s="172">
        <v>0</v>
      </c>
      <c r="G164" s="173">
        <f t="shared" ref="G164:G179" si="54">E164*F164</f>
        <v>0</v>
      </c>
      <c r="O164" s="167">
        <v>2</v>
      </c>
      <c r="AA164" s="145">
        <v>1</v>
      </c>
      <c r="AB164" s="145">
        <v>7</v>
      </c>
      <c r="AC164" s="145">
        <v>7</v>
      </c>
      <c r="AZ164" s="145">
        <v>2</v>
      </c>
      <c r="BA164" s="145">
        <f t="shared" ref="BA164:BA179" si="55">IF(AZ164=1,G164,0)</f>
        <v>0</v>
      </c>
      <c r="BB164" s="145">
        <f t="shared" ref="BB164:BB179" si="56">IF(AZ164=2,G164,0)</f>
        <v>0</v>
      </c>
      <c r="BC164" s="145">
        <f t="shared" ref="BC164:BC179" si="57">IF(AZ164=3,G164,0)</f>
        <v>0</v>
      </c>
      <c r="BD164" s="145">
        <f t="shared" ref="BD164:BD179" si="58">IF(AZ164=4,G164,0)</f>
        <v>0</v>
      </c>
      <c r="BE164" s="145">
        <f t="shared" ref="BE164:BE179" si="59">IF(AZ164=5,G164,0)</f>
        <v>0</v>
      </c>
      <c r="CA164" s="174">
        <v>1</v>
      </c>
      <c r="CB164" s="174">
        <v>7</v>
      </c>
      <c r="CZ164" s="145">
        <v>0</v>
      </c>
    </row>
    <row r="165" spans="1:104" ht="22.5" x14ac:dyDescent="0.2">
      <c r="A165" s="168">
        <v>134</v>
      </c>
      <c r="B165" s="169" t="s">
        <v>378</v>
      </c>
      <c r="C165" s="170" t="s">
        <v>379</v>
      </c>
      <c r="D165" s="171" t="s">
        <v>85</v>
      </c>
      <c r="E165" s="172">
        <v>1</v>
      </c>
      <c r="F165" s="172">
        <v>0</v>
      </c>
      <c r="G165" s="173">
        <f t="shared" si="54"/>
        <v>0</v>
      </c>
      <c r="O165" s="167">
        <v>2</v>
      </c>
      <c r="AA165" s="145">
        <v>1</v>
      </c>
      <c r="AB165" s="145">
        <v>7</v>
      </c>
      <c r="AC165" s="145">
        <v>7</v>
      </c>
      <c r="AZ165" s="145">
        <v>2</v>
      </c>
      <c r="BA165" s="145">
        <f t="shared" si="55"/>
        <v>0</v>
      </c>
      <c r="BB165" s="145">
        <f t="shared" si="56"/>
        <v>0</v>
      </c>
      <c r="BC165" s="145">
        <f t="shared" si="57"/>
        <v>0</v>
      </c>
      <c r="BD165" s="145">
        <f t="shared" si="58"/>
        <v>0</v>
      </c>
      <c r="BE165" s="145">
        <f t="shared" si="59"/>
        <v>0</v>
      </c>
      <c r="CA165" s="174">
        <v>1</v>
      </c>
      <c r="CB165" s="174">
        <v>7</v>
      </c>
      <c r="CZ165" s="145">
        <v>0</v>
      </c>
    </row>
    <row r="166" spans="1:104" ht="22.5" x14ac:dyDescent="0.2">
      <c r="A166" s="168">
        <v>135</v>
      </c>
      <c r="B166" s="169" t="s">
        <v>380</v>
      </c>
      <c r="C166" s="170" t="s">
        <v>381</v>
      </c>
      <c r="D166" s="171" t="s">
        <v>85</v>
      </c>
      <c r="E166" s="172">
        <v>1</v>
      </c>
      <c r="F166" s="172">
        <v>0</v>
      </c>
      <c r="G166" s="173">
        <f t="shared" si="54"/>
        <v>0</v>
      </c>
      <c r="O166" s="167">
        <v>2</v>
      </c>
      <c r="AA166" s="145">
        <v>1</v>
      </c>
      <c r="AB166" s="145">
        <v>7</v>
      </c>
      <c r="AC166" s="145">
        <v>7</v>
      </c>
      <c r="AZ166" s="145">
        <v>2</v>
      </c>
      <c r="BA166" s="145">
        <f t="shared" si="55"/>
        <v>0</v>
      </c>
      <c r="BB166" s="145">
        <f t="shared" si="56"/>
        <v>0</v>
      </c>
      <c r="BC166" s="145">
        <f t="shared" si="57"/>
        <v>0</v>
      </c>
      <c r="BD166" s="145">
        <f t="shared" si="58"/>
        <v>0</v>
      </c>
      <c r="BE166" s="145">
        <f t="shared" si="59"/>
        <v>0</v>
      </c>
      <c r="CA166" s="174">
        <v>1</v>
      </c>
      <c r="CB166" s="174">
        <v>7</v>
      </c>
      <c r="CZ166" s="145">
        <v>0</v>
      </c>
    </row>
    <row r="167" spans="1:104" ht="22.5" x14ac:dyDescent="0.2">
      <c r="A167" s="168">
        <v>136</v>
      </c>
      <c r="B167" s="169" t="s">
        <v>382</v>
      </c>
      <c r="C167" s="170" t="s">
        <v>383</v>
      </c>
      <c r="D167" s="171" t="s">
        <v>85</v>
      </c>
      <c r="E167" s="172">
        <v>3</v>
      </c>
      <c r="F167" s="172">
        <v>0</v>
      </c>
      <c r="G167" s="173">
        <f t="shared" si="54"/>
        <v>0</v>
      </c>
      <c r="O167" s="167">
        <v>2</v>
      </c>
      <c r="AA167" s="145">
        <v>1</v>
      </c>
      <c r="AB167" s="145">
        <v>7</v>
      </c>
      <c r="AC167" s="145">
        <v>7</v>
      </c>
      <c r="AZ167" s="145">
        <v>2</v>
      </c>
      <c r="BA167" s="145">
        <f t="shared" si="55"/>
        <v>0</v>
      </c>
      <c r="BB167" s="145">
        <f t="shared" si="56"/>
        <v>0</v>
      </c>
      <c r="BC167" s="145">
        <f t="shared" si="57"/>
        <v>0</v>
      </c>
      <c r="BD167" s="145">
        <f t="shared" si="58"/>
        <v>0</v>
      </c>
      <c r="BE167" s="145">
        <f t="shared" si="59"/>
        <v>0</v>
      </c>
      <c r="CA167" s="174">
        <v>1</v>
      </c>
      <c r="CB167" s="174">
        <v>7</v>
      </c>
      <c r="CZ167" s="145">
        <v>0</v>
      </c>
    </row>
    <row r="168" spans="1:104" ht="22.5" x14ac:dyDescent="0.2">
      <c r="A168" s="168">
        <v>137</v>
      </c>
      <c r="B168" s="169" t="s">
        <v>384</v>
      </c>
      <c r="C168" s="170" t="s">
        <v>385</v>
      </c>
      <c r="D168" s="171" t="s">
        <v>85</v>
      </c>
      <c r="E168" s="172">
        <v>1</v>
      </c>
      <c r="F168" s="172">
        <v>0</v>
      </c>
      <c r="G168" s="173">
        <f t="shared" si="54"/>
        <v>0</v>
      </c>
      <c r="O168" s="167">
        <v>2</v>
      </c>
      <c r="AA168" s="145">
        <v>1</v>
      </c>
      <c r="AB168" s="145">
        <v>7</v>
      </c>
      <c r="AC168" s="145">
        <v>7</v>
      </c>
      <c r="AZ168" s="145">
        <v>2</v>
      </c>
      <c r="BA168" s="145">
        <f t="shared" si="55"/>
        <v>0</v>
      </c>
      <c r="BB168" s="145">
        <f t="shared" si="56"/>
        <v>0</v>
      </c>
      <c r="BC168" s="145">
        <f t="shared" si="57"/>
        <v>0</v>
      </c>
      <c r="BD168" s="145">
        <f t="shared" si="58"/>
        <v>0</v>
      </c>
      <c r="BE168" s="145">
        <f t="shared" si="59"/>
        <v>0</v>
      </c>
      <c r="CA168" s="174">
        <v>1</v>
      </c>
      <c r="CB168" s="174">
        <v>7</v>
      </c>
      <c r="CZ168" s="145">
        <v>0</v>
      </c>
    </row>
    <row r="169" spans="1:104" ht="22.5" x14ac:dyDescent="0.2">
      <c r="A169" s="168">
        <v>138</v>
      </c>
      <c r="B169" s="169" t="s">
        <v>386</v>
      </c>
      <c r="C169" s="170" t="s">
        <v>387</v>
      </c>
      <c r="D169" s="171" t="s">
        <v>85</v>
      </c>
      <c r="E169" s="172">
        <v>1</v>
      </c>
      <c r="F169" s="172">
        <v>0</v>
      </c>
      <c r="G169" s="173">
        <f t="shared" si="54"/>
        <v>0</v>
      </c>
      <c r="O169" s="167">
        <v>2</v>
      </c>
      <c r="AA169" s="145">
        <v>1</v>
      </c>
      <c r="AB169" s="145">
        <v>7</v>
      </c>
      <c r="AC169" s="145">
        <v>7</v>
      </c>
      <c r="AZ169" s="145">
        <v>2</v>
      </c>
      <c r="BA169" s="145">
        <f t="shared" si="55"/>
        <v>0</v>
      </c>
      <c r="BB169" s="145">
        <f t="shared" si="56"/>
        <v>0</v>
      </c>
      <c r="BC169" s="145">
        <f t="shared" si="57"/>
        <v>0</v>
      </c>
      <c r="BD169" s="145">
        <f t="shared" si="58"/>
        <v>0</v>
      </c>
      <c r="BE169" s="145">
        <f t="shared" si="59"/>
        <v>0</v>
      </c>
      <c r="CA169" s="174">
        <v>1</v>
      </c>
      <c r="CB169" s="174">
        <v>7</v>
      </c>
      <c r="CZ169" s="145">
        <v>0</v>
      </c>
    </row>
    <row r="170" spans="1:104" ht="22.5" x14ac:dyDescent="0.2">
      <c r="A170" s="168">
        <v>139</v>
      </c>
      <c r="B170" s="169" t="s">
        <v>388</v>
      </c>
      <c r="C170" s="170" t="s">
        <v>389</v>
      </c>
      <c r="D170" s="171" t="s">
        <v>85</v>
      </c>
      <c r="E170" s="172">
        <v>2</v>
      </c>
      <c r="F170" s="172">
        <v>0</v>
      </c>
      <c r="G170" s="173">
        <f t="shared" si="54"/>
        <v>0</v>
      </c>
      <c r="O170" s="167">
        <v>2</v>
      </c>
      <c r="AA170" s="145">
        <v>1</v>
      </c>
      <c r="AB170" s="145">
        <v>7</v>
      </c>
      <c r="AC170" s="145">
        <v>7</v>
      </c>
      <c r="AZ170" s="145">
        <v>2</v>
      </c>
      <c r="BA170" s="145">
        <f t="shared" si="55"/>
        <v>0</v>
      </c>
      <c r="BB170" s="145">
        <f t="shared" si="56"/>
        <v>0</v>
      </c>
      <c r="BC170" s="145">
        <f t="shared" si="57"/>
        <v>0</v>
      </c>
      <c r="BD170" s="145">
        <f t="shared" si="58"/>
        <v>0</v>
      </c>
      <c r="BE170" s="145">
        <f t="shared" si="59"/>
        <v>0</v>
      </c>
      <c r="CA170" s="174">
        <v>1</v>
      </c>
      <c r="CB170" s="174">
        <v>7</v>
      </c>
      <c r="CZ170" s="145">
        <v>0</v>
      </c>
    </row>
    <row r="171" spans="1:104" ht="22.5" x14ac:dyDescent="0.2">
      <c r="A171" s="168">
        <v>140</v>
      </c>
      <c r="B171" s="169" t="s">
        <v>390</v>
      </c>
      <c r="C171" s="170" t="s">
        <v>391</v>
      </c>
      <c r="D171" s="171" t="s">
        <v>85</v>
      </c>
      <c r="E171" s="172">
        <v>2</v>
      </c>
      <c r="F171" s="172">
        <v>0</v>
      </c>
      <c r="G171" s="173">
        <f t="shared" si="54"/>
        <v>0</v>
      </c>
      <c r="O171" s="167">
        <v>2</v>
      </c>
      <c r="AA171" s="145">
        <v>1</v>
      </c>
      <c r="AB171" s="145">
        <v>7</v>
      </c>
      <c r="AC171" s="145">
        <v>7</v>
      </c>
      <c r="AZ171" s="145">
        <v>2</v>
      </c>
      <c r="BA171" s="145">
        <f t="shared" si="55"/>
        <v>0</v>
      </c>
      <c r="BB171" s="145">
        <f t="shared" si="56"/>
        <v>0</v>
      </c>
      <c r="BC171" s="145">
        <f t="shared" si="57"/>
        <v>0</v>
      </c>
      <c r="BD171" s="145">
        <f t="shared" si="58"/>
        <v>0</v>
      </c>
      <c r="BE171" s="145">
        <f t="shared" si="59"/>
        <v>0</v>
      </c>
      <c r="CA171" s="174">
        <v>1</v>
      </c>
      <c r="CB171" s="174">
        <v>7</v>
      </c>
      <c r="CZ171" s="145">
        <v>0</v>
      </c>
    </row>
    <row r="172" spans="1:104" ht="22.5" x14ac:dyDescent="0.2">
      <c r="A172" s="168">
        <v>141</v>
      </c>
      <c r="B172" s="169" t="s">
        <v>392</v>
      </c>
      <c r="C172" s="170" t="s">
        <v>393</v>
      </c>
      <c r="D172" s="171" t="s">
        <v>85</v>
      </c>
      <c r="E172" s="172">
        <v>1</v>
      </c>
      <c r="F172" s="172">
        <v>0</v>
      </c>
      <c r="G172" s="173">
        <f t="shared" si="54"/>
        <v>0</v>
      </c>
      <c r="O172" s="167">
        <v>2</v>
      </c>
      <c r="AA172" s="145">
        <v>1</v>
      </c>
      <c r="AB172" s="145">
        <v>7</v>
      </c>
      <c r="AC172" s="145">
        <v>7</v>
      </c>
      <c r="AZ172" s="145">
        <v>2</v>
      </c>
      <c r="BA172" s="145">
        <f t="shared" si="55"/>
        <v>0</v>
      </c>
      <c r="BB172" s="145">
        <f t="shared" si="56"/>
        <v>0</v>
      </c>
      <c r="BC172" s="145">
        <f t="shared" si="57"/>
        <v>0</v>
      </c>
      <c r="BD172" s="145">
        <f t="shared" si="58"/>
        <v>0</v>
      </c>
      <c r="BE172" s="145">
        <f t="shared" si="59"/>
        <v>0</v>
      </c>
      <c r="CA172" s="174">
        <v>1</v>
      </c>
      <c r="CB172" s="174">
        <v>7</v>
      </c>
      <c r="CZ172" s="145">
        <v>0</v>
      </c>
    </row>
    <row r="173" spans="1:104" ht="22.5" x14ac:dyDescent="0.2">
      <c r="A173" s="168">
        <v>142</v>
      </c>
      <c r="B173" s="169" t="s">
        <v>394</v>
      </c>
      <c r="C173" s="170" t="s">
        <v>395</v>
      </c>
      <c r="D173" s="171" t="s">
        <v>85</v>
      </c>
      <c r="E173" s="172">
        <v>2</v>
      </c>
      <c r="F173" s="172">
        <v>0</v>
      </c>
      <c r="G173" s="173">
        <f t="shared" si="54"/>
        <v>0</v>
      </c>
      <c r="O173" s="167">
        <v>2</v>
      </c>
      <c r="AA173" s="145">
        <v>1</v>
      </c>
      <c r="AB173" s="145">
        <v>7</v>
      </c>
      <c r="AC173" s="145">
        <v>7</v>
      </c>
      <c r="AZ173" s="145">
        <v>2</v>
      </c>
      <c r="BA173" s="145">
        <f t="shared" si="55"/>
        <v>0</v>
      </c>
      <c r="BB173" s="145">
        <f t="shared" si="56"/>
        <v>0</v>
      </c>
      <c r="BC173" s="145">
        <f t="shared" si="57"/>
        <v>0</v>
      </c>
      <c r="BD173" s="145">
        <f t="shared" si="58"/>
        <v>0</v>
      </c>
      <c r="BE173" s="145">
        <f t="shared" si="59"/>
        <v>0</v>
      </c>
      <c r="CA173" s="174">
        <v>1</v>
      </c>
      <c r="CB173" s="174">
        <v>7</v>
      </c>
      <c r="CZ173" s="145">
        <v>0</v>
      </c>
    </row>
    <row r="174" spans="1:104" ht="22.5" x14ac:dyDescent="0.2">
      <c r="A174" s="168">
        <v>143</v>
      </c>
      <c r="B174" s="169" t="s">
        <v>396</v>
      </c>
      <c r="C174" s="170" t="s">
        <v>397</v>
      </c>
      <c r="D174" s="171" t="s">
        <v>85</v>
      </c>
      <c r="E174" s="172">
        <v>2</v>
      </c>
      <c r="F174" s="172">
        <v>0</v>
      </c>
      <c r="G174" s="173">
        <f t="shared" si="54"/>
        <v>0</v>
      </c>
      <c r="O174" s="167">
        <v>2</v>
      </c>
      <c r="AA174" s="145">
        <v>1</v>
      </c>
      <c r="AB174" s="145">
        <v>7</v>
      </c>
      <c r="AC174" s="145">
        <v>7</v>
      </c>
      <c r="AZ174" s="145">
        <v>2</v>
      </c>
      <c r="BA174" s="145">
        <f t="shared" si="55"/>
        <v>0</v>
      </c>
      <c r="BB174" s="145">
        <f t="shared" si="56"/>
        <v>0</v>
      </c>
      <c r="BC174" s="145">
        <f t="shared" si="57"/>
        <v>0</v>
      </c>
      <c r="BD174" s="145">
        <f t="shared" si="58"/>
        <v>0</v>
      </c>
      <c r="BE174" s="145">
        <f t="shared" si="59"/>
        <v>0</v>
      </c>
      <c r="CA174" s="174">
        <v>1</v>
      </c>
      <c r="CB174" s="174">
        <v>7</v>
      </c>
      <c r="CZ174" s="145">
        <v>0</v>
      </c>
    </row>
    <row r="175" spans="1:104" ht="22.5" x14ac:dyDescent="0.2">
      <c r="A175" s="168">
        <v>144</v>
      </c>
      <c r="B175" s="169" t="s">
        <v>398</v>
      </c>
      <c r="C175" s="170" t="s">
        <v>399</v>
      </c>
      <c r="D175" s="171" t="s">
        <v>85</v>
      </c>
      <c r="E175" s="172">
        <v>2</v>
      </c>
      <c r="F175" s="172">
        <v>0</v>
      </c>
      <c r="G175" s="173">
        <f t="shared" si="54"/>
        <v>0</v>
      </c>
      <c r="O175" s="167">
        <v>2</v>
      </c>
      <c r="AA175" s="145">
        <v>1</v>
      </c>
      <c r="AB175" s="145">
        <v>7</v>
      </c>
      <c r="AC175" s="145">
        <v>7</v>
      </c>
      <c r="AZ175" s="145">
        <v>2</v>
      </c>
      <c r="BA175" s="145">
        <f t="shared" si="55"/>
        <v>0</v>
      </c>
      <c r="BB175" s="145">
        <f t="shared" si="56"/>
        <v>0</v>
      </c>
      <c r="BC175" s="145">
        <f t="shared" si="57"/>
        <v>0</v>
      </c>
      <c r="BD175" s="145">
        <f t="shared" si="58"/>
        <v>0</v>
      </c>
      <c r="BE175" s="145">
        <f t="shared" si="59"/>
        <v>0</v>
      </c>
      <c r="CA175" s="174">
        <v>1</v>
      </c>
      <c r="CB175" s="174">
        <v>7</v>
      </c>
      <c r="CZ175" s="145">
        <v>0</v>
      </c>
    </row>
    <row r="176" spans="1:104" ht="22.5" x14ac:dyDescent="0.2">
      <c r="A176" s="168">
        <v>145</v>
      </c>
      <c r="B176" s="169" t="s">
        <v>400</v>
      </c>
      <c r="C176" s="170" t="s">
        <v>401</v>
      </c>
      <c r="D176" s="171" t="s">
        <v>85</v>
      </c>
      <c r="E176" s="172">
        <v>2</v>
      </c>
      <c r="F176" s="172">
        <v>0</v>
      </c>
      <c r="G176" s="173">
        <f t="shared" si="54"/>
        <v>0</v>
      </c>
      <c r="O176" s="167">
        <v>2</v>
      </c>
      <c r="AA176" s="145">
        <v>1</v>
      </c>
      <c r="AB176" s="145">
        <v>7</v>
      </c>
      <c r="AC176" s="145">
        <v>7</v>
      </c>
      <c r="AZ176" s="145">
        <v>2</v>
      </c>
      <c r="BA176" s="145">
        <f t="shared" si="55"/>
        <v>0</v>
      </c>
      <c r="BB176" s="145">
        <f t="shared" si="56"/>
        <v>0</v>
      </c>
      <c r="BC176" s="145">
        <f t="shared" si="57"/>
        <v>0</v>
      </c>
      <c r="BD176" s="145">
        <f t="shared" si="58"/>
        <v>0</v>
      </c>
      <c r="BE176" s="145">
        <f t="shared" si="59"/>
        <v>0</v>
      </c>
      <c r="CA176" s="174">
        <v>1</v>
      </c>
      <c r="CB176" s="174">
        <v>7</v>
      </c>
      <c r="CZ176" s="145">
        <v>0</v>
      </c>
    </row>
    <row r="177" spans="1:104" x14ac:dyDescent="0.2">
      <c r="A177" s="168">
        <v>146</v>
      </c>
      <c r="B177" s="169" t="s">
        <v>402</v>
      </c>
      <c r="C177" s="170" t="s">
        <v>403</v>
      </c>
      <c r="D177" s="171" t="s">
        <v>85</v>
      </c>
      <c r="E177" s="172">
        <v>2</v>
      </c>
      <c r="F177" s="172">
        <v>0</v>
      </c>
      <c r="G177" s="173">
        <f t="shared" si="54"/>
        <v>0</v>
      </c>
      <c r="O177" s="167">
        <v>2</v>
      </c>
      <c r="AA177" s="145">
        <v>1</v>
      </c>
      <c r="AB177" s="145">
        <v>7</v>
      </c>
      <c r="AC177" s="145">
        <v>7</v>
      </c>
      <c r="AZ177" s="145">
        <v>2</v>
      </c>
      <c r="BA177" s="145">
        <f t="shared" si="55"/>
        <v>0</v>
      </c>
      <c r="BB177" s="145">
        <f t="shared" si="56"/>
        <v>0</v>
      </c>
      <c r="BC177" s="145">
        <f t="shared" si="57"/>
        <v>0</v>
      </c>
      <c r="BD177" s="145">
        <f t="shared" si="58"/>
        <v>0</v>
      </c>
      <c r="BE177" s="145">
        <f t="shared" si="59"/>
        <v>0</v>
      </c>
      <c r="CA177" s="174">
        <v>1</v>
      </c>
      <c r="CB177" s="174">
        <v>7</v>
      </c>
      <c r="CZ177" s="145">
        <v>0</v>
      </c>
    </row>
    <row r="178" spans="1:104" x14ac:dyDescent="0.2">
      <c r="A178" s="168">
        <v>147</v>
      </c>
      <c r="B178" s="169" t="s">
        <v>404</v>
      </c>
      <c r="C178" s="170" t="s">
        <v>405</v>
      </c>
      <c r="D178" s="171" t="s">
        <v>85</v>
      </c>
      <c r="E178" s="172">
        <v>2</v>
      </c>
      <c r="F178" s="172">
        <v>0</v>
      </c>
      <c r="G178" s="173">
        <f t="shared" si="54"/>
        <v>0</v>
      </c>
      <c r="O178" s="167">
        <v>2</v>
      </c>
      <c r="AA178" s="145">
        <v>1</v>
      </c>
      <c r="AB178" s="145">
        <v>7</v>
      </c>
      <c r="AC178" s="145">
        <v>7</v>
      </c>
      <c r="AZ178" s="145">
        <v>2</v>
      </c>
      <c r="BA178" s="145">
        <f t="shared" si="55"/>
        <v>0</v>
      </c>
      <c r="BB178" s="145">
        <f t="shared" si="56"/>
        <v>0</v>
      </c>
      <c r="BC178" s="145">
        <f t="shared" si="57"/>
        <v>0</v>
      </c>
      <c r="BD178" s="145">
        <f t="shared" si="58"/>
        <v>0</v>
      </c>
      <c r="BE178" s="145">
        <f t="shared" si="59"/>
        <v>0</v>
      </c>
      <c r="CA178" s="174">
        <v>1</v>
      </c>
      <c r="CB178" s="174">
        <v>7</v>
      </c>
      <c r="CZ178" s="145">
        <v>0</v>
      </c>
    </row>
    <row r="179" spans="1:104" x14ac:dyDescent="0.2">
      <c r="A179" s="168">
        <v>148</v>
      </c>
      <c r="B179" s="169" t="s">
        <v>406</v>
      </c>
      <c r="C179" s="170" t="s">
        <v>407</v>
      </c>
      <c r="D179" s="171" t="s">
        <v>95</v>
      </c>
      <c r="E179" s="172">
        <v>0.73299999999999998</v>
      </c>
      <c r="F179" s="172">
        <v>0</v>
      </c>
      <c r="G179" s="173">
        <f t="shared" si="54"/>
        <v>0</v>
      </c>
      <c r="O179" s="167">
        <v>2</v>
      </c>
      <c r="AA179" s="145">
        <v>1</v>
      </c>
      <c r="AB179" s="145">
        <v>7</v>
      </c>
      <c r="AC179" s="145">
        <v>7</v>
      </c>
      <c r="AZ179" s="145">
        <v>2</v>
      </c>
      <c r="BA179" s="145">
        <f t="shared" si="55"/>
        <v>0</v>
      </c>
      <c r="BB179" s="145">
        <f t="shared" si="56"/>
        <v>0</v>
      </c>
      <c r="BC179" s="145">
        <f t="shared" si="57"/>
        <v>0</v>
      </c>
      <c r="BD179" s="145">
        <f t="shared" si="58"/>
        <v>0</v>
      </c>
      <c r="BE179" s="145">
        <f t="shared" si="59"/>
        <v>0</v>
      </c>
      <c r="CA179" s="174">
        <v>1</v>
      </c>
      <c r="CB179" s="174">
        <v>7</v>
      </c>
      <c r="CZ179" s="145">
        <v>0</v>
      </c>
    </row>
    <row r="180" spans="1:104" x14ac:dyDescent="0.2">
      <c r="A180" s="175"/>
      <c r="B180" s="176" t="s">
        <v>74</v>
      </c>
      <c r="C180" s="177" t="str">
        <f>CONCATENATE(B163," ",C163)</f>
        <v>735 Ústřední vytápění - otopná tělesa</v>
      </c>
      <c r="D180" s="178"/>
      <c r="E180" s="179"/>
      <c r="F180" s="180"/>
      <c r="G180" s="181">
        <f>SUM(G163:G179)</f>
        <v>0</v>
      </c>
      <c r="O180" s="167">
        <v>4</v>
      </c>
      <c r="BA180" s="182">
        <f>SUM(BA163:BA179)</f>
        <v>0</v>
      </c>
      <c r="BB180" s="182">
        <f>SUM(BB163:BB179)</f>
        <v>0</v>
      </c>
      <c r="BC180" s="182">
        <f>SUM(BC163:BC179)</f>
        <v>0</v>
      </c>
      <c r="BD180" s="182">
        <f>SUM(BD163:BD179)</f>
        <v>0</v>
      </c>
      <c r="BE180" s="182">
        <f>SUM(BE163:BE179)</f>
        <v>0</v>
      </c>
    </row>
    <row r="181" spans="1:104" x14ac:dyDescent="0.2">
      <c r="A181" s="160" t="s">
        <v>72</v>
      </c>
      <c r="B181" s="161" t="s">
        <v>408</v>
      </c>
      <c r="C181" s="162" t="s">
        <v>409</v>
      </c>
      <c r="D181" s="163"/>
      <c r="E181" s="164"/>
      <c r="F181" s="164"/>
      <c r="G181" s="165"/>
      <c r="H181" s="166"/>
      <c r="I181" s="166"/>
      <c r="O181" s="167">
        <v>1</v>
      </c>
    </row>
    <row r="182" spans="1:104" ht="22.5" x14ac:dyDescent="0.2">
      <c r="A182" s="168">
        <v>149</v>
      </c>
      <c r="B182" s="169" t="s">
        <v>410</v>
      </c>
      <c r="C182" s="170" t="s">
        <v>411</v>
      </c>
      <c r="D182" s="171" t="s">
        <v>100</v>
      </c>
      <c r="E182" s="172">
        <v>51.773000000000003</v>
      </c>
      <c r="F182" s="172">
        <v>0</v>
      </c>
      <c r="G182" s="173">
        <f t="shared" ref="G182:G194" si="60">E182*F182</f>
        <v>0</v>
      </c>
      <c r="O182" s="167">
        <v>2</v>
      </c>
      <c r="AA182" s="145">
        <v>1</v>
      </c>
      <c r="AB182" s="145">
        <v>7</v>
      </c>
      <c r="AC182" s="145">
        <v>7</v>
      </c>
      <c r="AZ182" s="145">
        <v>2</v>
      </c>
      <c r="BA182" s="145">
        <f t="shared" ref="BA182:BA194" si="61">IF(AZ182=1,G182,0)</f>
        <v>0</v>
      </c>
      <c r="BB182" s="145">
        <f t="shared" ref="BB182:BB194" si="62">IF(AZ182=2,G182,0)</f>
        <v>0</v>
      </c>
      <c r="BC182" s="145">
        <f t="shared" ref="BC182:BC194" si="63">IF(AZ182=3,G182,0)</f>
        <v>0</v>
      </c>
      <c r="BD182" s="145">
        <f t="shared" ref="BD182:BD194" si="64">IF(AZ182=4,G182,0)</f>
        <v>0</v>
      </c>
      <c r="BE182" s="145">
        <f t="shared" ref="BE182:BE194" si="65">IF(AZ182=5,G182,0)</f>
        <v>0</v>
      </c>
      <c r="CA182" s="174">
        <v>1</v>
      </c>
      <c r="CB182" s="174">
        <v>7</v>
      </c>
      <c r="CZ182" s="145">
        <v>0</v>
      </c>
    </row>
    <row r="183" spans="1:104" ht="22.5" x14ac:dyDescent="0.2">
      <c r="A183" s="168">
        <v>150</v>
      </c>
      <c r="B183" s="169" t="s">
        <v>412</v>
      </c>
      <c r="C183" s="170" t="s">
        <v>413</v>
      </c>
      <c r="D183" s="171" t="s">
        <v>100</v>
      </c>
      <c r="E183" s="172">
        <v>47.213999999999999</v>
      </c>
      <c r="F183" s="172">
        <v>0</v>
      </c>
      <c r="G183" s="173">
        <f t="shared" si="60"/>
        <v>0</v>
      </c>
      <c r="O183" s="167">
        <v>2</v>
      </c>
      <c r="AA183" s="145">
        <v>1</v>
      </c>
      <c r="AB183" s="145">
        <v>7</v>
      </c>
      <c r="AC183" s="145">
        <v>7</v>
      </c>
      <c r="AZ183" s="145">
        <v>2</v>
      </c>
      <c r="BA183" s="145">
        <f t="shared" si="61"/>
        <v>0</v>
      </c>
      <c r="BB183" s="145">
        <f t="shared" si="62"/>
        <v>0</v>
      </c>
      <c r="BC183" s="145">
        <f t="shared" si="63"/>
        <v>0</v>
      </c>
      <c r="BD183" s="145">
        <f t="shared" si="64"/>
        <v>0</v>
      </c>
      <c r="BE183" s="145">
        <f t="shared" si="65"/>
        <v>0</v>
      </c>
      <c r="CA183" s="174">
        <v>1</v>
      </c>
      <c r="CB183" s="174">
        <v>7</v>
      </c>
      <c r="CZ183" s="145">
        <v>0</v>
      </c>
    </row>
    <row r="184" spans="1:104" ht="22.5" x14ac:dyDescent="0.2">
      <c r="A184" s="168">
        <v>151</v>
      </c>
      <c r="B184" s="169" t="s">
        <v>414</v>
      </c>
      <c r="C184" s="170" t="s">
        <v>415</v>
      </c>
      <c r="D184" s="171" t="s">
        <v>100</v>
      </c>
      <c r="E184" s="172">
        <v>49.881999999999998</v>
      </c>
      <c r="F184" s="172">
        <v>0</v>
      </c>
      <c r="G184" s="173">
        <f t="shared" si="60"/>
        <v>0</v>
      </c>
      <c r="O184" s="167">
        <v>2</v>
      </c>
      <c r="AA184" s="145">
        <v>1</v>
      </c>
      <c r="AB184" s="145">
        <v>7</v>
      </c>
      <c r="AC184" s="145">
        <v>7</v>
      </c>
      <c r="AZ184" s="145">
        <v>2</v>
      </c>
      <c r="BA184" s="145">
        <f t="shared" si="61"/>
        <v>0</v>
      </c>
      <c r="BB184" s="145">
        <f t="shared" si="62"/>
        <v>0</v>
      </c>
      <c r="BC184" s="145">
        <f t="shared" si="63"/>
        <v>0</v>
      </c>
      <c r="BD184" s="145">
        <f t="shared" si="64"/>
        <v>0</v>
      </c>
      <c r="BE184" s="145">
        <f t="shared" si="65"/>
        <v>0</v>
      </c>
      <c r="CA184" s="174">
        <v>1</v>
      </c>
      <c r="CB184" s="174">
        <v>7</v>
      </c>
      <c r="CZ184" s="145">
        <v>0</v>
      </c>
    </row>
    <row r="185" spans="1:104" ht="22.5" x14ac:dyDescent="0.2">
      <c r="A185" s="168">
        <v>152</v>
      </c>
      <c r="B185" s="169" t="s">
        <v>416</v>
      </c>
      <c r="C185" s="170" t="s">
        <v>417</v>
      </c>
      <c r="D185" s="171" t="s">
        <v>100</v>
      </c>
      <c r="E185" s="172">
        <v>5.5910000000000002</v>
      </c>
      <c r="F185" s="172">
        <v>0</v>
      </c>
      <c r="G185" s="173">
        <f t="shared" si="60"/>
        <v>0</v>
      </c>
      <c r="O185" s="167">
        <v>2</v>
      </c>
      <c r="AA185" s="145">
        <v>1</v>
      </c>
      <c r="AB185" s="145">
        <v>7</v>
      </c>
      <c r="AC185" s="145">
        <v>7</v>
      </c>
      <c r="AZ185" s="145">
        <v>2</v>
      </c>
      <c r="BA185" s="145">
        <f t="shared" si="61"/>
        <v>0</v>
      </c>
      <c r="BB185" s="145">
        <f t="shared" si="62"/>
        <v>0</v>
      </c>
      <c r="BC185" s="145">
        <f t="shared" si="63"/>
        <v>0</v>
      </c>
      <c r="BD185" s="145">
        <f t="shared" si="64"/>
        <v>0</v>
      </c>
      <c r="BE185" s="145">
        <f t="shared" si="65"/>
        <v>0</v>
      </c>
      <c r="CA185" s="174">
        <v>1</v>
      </c>
      <c r="CB185" s="174">
        <v>7</v>
      </c>
      <c r="CZ185" s="145">
        <v>0</v>
      </c>
    </row>
    <row r="186" spans="1:104" ht="22.5" x14ac:dyDescent="0.2">
      <c r="A186" s="168">
        <v>153</v>
      </c>
      <c r="B186" s="169" t="s">
        <v>418</v>
      </c>
      <c r="C186" s="170" t="s">
        <v>419</v>
      </c>
      <c r="D186" s="171" t="s">
        <v>153</v>
      </c>
      <c r="E186" s="172">
        <v>9.4499999999999993</v>
      </c>
      <c r="F186" s="172">
        <v>0</v>
      </c>
      <c r="G186" s="173">
        <f t="shared" si="60"/>
        <v>0</v>
      </c>
      <c r="O186" s="167">
        <v>2</v>
      </c>
      <c r="AA186" s="145">
        <v>1</v>
      </c>
      <c r="AB186" s="145">
        <v>7</v>
      </c>
      <c r="AC186" s="145">
        <v>7</v>
      </c>
      <c r="AZ186" s="145">
        <v>2</v>
      </c>
      <c r="BA186" s="145">
        <f t="shared" si="61"/>
        <v>0</v>
      </c>
      <c r="BB186" s="145">
        <f t="shared" si="62"/>
        <v>0</v>
      </c>
      <c r="BC186" s="145">
        <f t="shared" si="63"/>
        <v>0</v>
      </c>
      <c r="BD186" s="145">
        <f t="shared" si="64"/>
        <v>0</v>
      </c>
      <c r="BE186" s="145">
        <f t="shared" si="65"/>
        <v>0</v>
      </c>
      <c r="CA186" s="174">
        <v>1</v>
      </c>
      <c r="CB186" s="174">
        <v>7</v>
      </c>
      <c r="CZ186" s="145">
        <v>0</v>
      </c>
    </row>
    <row r="187" spans="1:104" x14ac:dyDescent="0.2">
      <c r="A187" s="168">
        <v>154</v>
      </c>
      <c r="B187" s="169" t="s">
        <v>420</v>
      </c>
      <c r="C187" s="170" t="s">
        <v>421</v>
      </c>
      <c r="D187" s="171" t="s">
        <v>100</v>
      </c>
      <c r="E187" s="172">
        <v>570.92999999999995</v>
      </c>
      <c r="F187" s="172">
        <v>0</v>
      </c>
      <c r="G187" s="173">
        <f t="shared" si="60"/>
        <v>0</v>
      </c>
      <c r="O187" s="167">
        <v>2</v>
      </c>
      <c r="AA187" s="145">
        <v>1</v>
      </c>
      <c r="AB187" s="145">
        <v>7</v>
      </c>
      <c r="AC187" s="145">
        <v>7</v>
      </c>
      <c r="AZ187" s="145">
        <v>2</v>
      </c>
      <c r="BA187" s="145">
        <f t="shared" si="61"/>
        <v>0</v>
      </c>
      <c r="BB187" s="145">
        <f t="shared" si="62"/>
        <v>0</v>
      </c>
      <c r="BC187" s="145">
        <f t="shared" si="63"/>
        <v>0</v>
      </c>
      <c r="BD187" s="145">
        <f t="shared" si="64"/>
        <v>0</v>
      </c>
      <c r="BE187" s="145">
        <f t="shared" si="65"/>
        <v>0</v>
      </c>
      <c r="CA187" s="174">
        <v>1</v>
      </c>
      <c r="CB187" s="174">
        <v>7</v>
      </c>
      <c r="CZ187" s="145">
        <v>0</v>
      </c>
    </row>
    <row r="188" spans="1:104" ht="22.5" x14ac:dyDescent="0.2">
      <c r="A188" s="168">
        <v>155</v>
      </c>
      <c r="B188" s="169" t="s">
        <v>422</v>
      </c>
      <c r="C188" s="170" t="s">
        <v>423</v>
      </c>
      <c r="D188" s="171" t="s">
        <v>100</v>
      </c>
      <c r="E188" s="172">
        <v>235.49</v>
      </c>
      <c r="F188" s="172">
        <v>0</v>
      </c>
      <c r="G188" s="173">
        <f t="shared" si="60"/>
        <v>0</v>
      </c>
      <c r="O188" s="167">
        <v>2</v>
      </c>
      <c r="AA188" s="145">
        <v>1</v>
      </c>
      <c r="AB188" s="145">
        <v>7</v>
      </c>
      <c r="AC188" s="145">
        <v>7</v>
      </c>
      <c r="AZ188" s="145">
        <v>2</v>
      </c>
      <c r="BA188" s="145">
        <f t="shared" si="61"/>
        <v>0</v>
      </c>
      <c r="BB188" s="145">
        <f t="shared" si="62"/>
        <v>0</v>
      </c>
      <c r="BC188" s="145">
        <f t="shared" si="63"/>
        <v>0</v>
      </c>
      <c r="BD188" s="145">
        <f t="shared" si="64"/>
        <v>0</v>
      </c>
      <c r="BE188" s="145">
        <f t="shared" si="65"/>
        <v>0</v>
      </c>
      <c r="CA188" s="174">
        <v>1</v>
      </c>
      <c r="CB188" s="174">
        <v>7</v>
      </c>
      <c r="CZ188" s="145">
        <v>0</v>
      </c>
    </row>
    <row r="189" spans="1:104" ht="22.5" x14ac:dyDescent="0.2">
      <c r="A189" s="168">
        <v>156</v>
      </c>
      <c r="B189" s="169" t="s">
        <v>424</v>
      </c>
      <c r="C189" s="170" t="s">
        <v>425</v>
      </c>
      <c r="D189" s="171" t="s">
        <v>100</v>
      </c>
      <c r="E189" s="172">
        <v>26.52</v>
      </c>
      <c r="F189" s="172">
        <v>0</v>
      </c>
      <c r="G189" s="173">
        <f t="shared" si="60"/>
        <v>0</v>
      </c>
      <c r="O189" s="167">
        <v>2</v>
      </c>
      <c r="AA189" s="145">
        <v>1</v>
      </c>
      <c r="AB189" s="145">
        <v>7</v>
      </c>
      <c r="AC189" s="145">
        <v>7</v>
      </c>
      <c r="AZ189" s="145">
        <v>2</v>
      </c>
      <c r="BA189" s="145">
        <f t="shared" si="61"/>
        <v>0</v>
      </c>
      <c r="BB189" s="145">
        <f t="shared" si="62"/>
        <v>0</v>
      </c>
      <c r="BC189" s="145">
        <f t="shared" si="63"/>
        <v>0</v>
      </c>
      <c r="BD189" s="145">
        <f t="shared" si="64"/>
        <v>0</v>
      </c>
      <c r="BE189" s="145">
        <f t="shared" si="65"/>
        <v>0</v>
      </c>
      <c r="CA189" s="174">
        <v>1</v>
      </c>
      <c r="CB189" s="174">
        <v>7</v>
      </c>
      <c r="CZ189" s="145">
        <v>0</v>
      </c>
    </row>
    <row r="190" spans="1:104" x14ac:dyDescent="0.2">
      <c r="A190" s="168">
        <v>157</v>
      </c>
      <c r="B190" s="169" t="s">
        <v>426</v>
      </c>
      <c r="C190" s="170" t="s">
        <v>427</v>
      </c>
      <c r="D190" s="171" t="s">
        <v>100</v>
      </c>
      <c r="E190" s="172">
        <v>26.52</v>
      </c>
      <c r="F190" s="172">
        <v>0</v>
      </c>
      <c r="G190" s="173">
        <f t="shared" si="60"/>
        <v>0</v>
      </c>
      <c r="O190" s="167">
        <v>2</v>
      </c>
      <c r="AA190" s="145">
        <v>1</v>
      </c>
      <c r="AB190" s="145">
        <v>7</v>
      </c>
      <c r="AC190" s="145">
        <v>7</v>
      </c>
      <c r="AZ190" s="145">
        <v>2</v>
      </c>
      <c r="BA190" s="145">
        <f t="shared" si="61"/>
        <v>0</v>
      </c>
      <c r="BB190" s="145">
        <f t="shared" si="62"/>
        <v>0</v>
      </c>
      <c r="BC190" s="145">
        <f t="shared" si="63"/>
        <v>0</v>
      </c>
      <c r="BD190" s="145">
        <f t="shared" si="64"/>
        <v>0</v>
      </c>
      <c r="BE190" s="145">
        <f t="shared" si="65"/>
        <v>0</v>
      </c>
      <c r="CA190" s="174">
        <v>1</v>
      </c>
      <c r="CB190" s="174">
        <v>7</v>
      </c>
      <c r="CZ190" s="145">
        <v>0</v>
      </c>
    </row>
    <row r="191" spans="1:104" ht="22.5" x14ac:dyDescent="0.2">
      <c r="A191" s="168">
        <v>158</v>
      </c>
      <c r="B191" s="169" t="s">
        <v>428</v>
      </c>
      <c r="C191" s="170" t="s">
        <v>429</v>
      </c>
      <c r="D191" s="171" t="s">
        <v>85</v>
      </c>
      <c r="E191" s="172">
        <v>10</v>
      </c>
      <c r="F191" s="172">
        <v>0</v>
      </c>
      <c r="G191" s="173">
        <f t="shared" si="60"/>
        <v>0</v>
      </c>
      <c r="O191" s="167">
        <v>2</v>
      </c>
      <c r="AA191" s="145">
        <v>1</v>
      </c>
      <c r="AB191" s="145">
        <v>7</v>
      </c>
      <c r="AC191" s="145">
        <v>7</v>
      </c>
      <c r="AZ191" s="145">
        <v>2</v>
      </c>
      <c r="BA191" s="145">
        <f t="shared" si="61"/>
        <v>0</v>
      </c>
      <c r="BB191" s="145">
        <f t="shared" si="62"/>
        <v>0</v>
      </c>
      <c r="BC191" s="145">
        <f t="shared" si="63"/>
        <v>0</v>
      </c>
      <c r="BD191" s="145">
        <f t="shared" si="64"/>
        <v>0</v>
      </c>
      <c r="BE191" s="145">
        <f t="shared" si="65"/>
        <v>0</v>
      </c>
      <c r="CA191" s="174">
        <v>1</v>
      </c>
      <c r="CB191" s="174">
        <v>7</v>
      </c>
      <c r="CZ191" s="145">
        <v>0</v>
      </c>
    </row>
    <row r="192" spans="1:104" ht="22.5" x14ac:dyDescent="0.2">
      <c r="A192" s="168">
        <v>159</v>
      </c>
      <c r="B192" s="169" t="s">
        <v>430</v>
      </c>
      <c r="C192" s="170" t="s">
        <v>431</v>
      </c>
      <c r="D192" s="171" t="s">
        <v>85</v>
      </c>
      <c r="E192" s="172">
        <v>3</v>
      </c>
      <c r="F192" s="172">
        <v>0</v>
      </c>
      <c r="G192" s="173">
        <f t="shared" si="60"/>
        <v>0</v>
      </c>
      <c r="O192" s="167">
        <v>2</v>
      </c>
      <c r="AA192" s="145">
        <v>1</v>
      </c>
      <c r="AB192" s="145">
        <v>7</v>
      </c>
      <c r="AC192" s="145">
        <v>7</v>
      </c>
      <c r="AZ192" s="145">
        <v>2</v>
      </c>
      <c r="BA192" s="145">
        <f t="shared" si="61"/>
        <v>0</v>
      </c>
      <c r="BB192" s="145">
        <f t="shared" si="62"/>
        <v>0</v>
      </c>
      <c r="BC192" s="145">
        <f t="shared" si="63"/>
        <v>0</v>
      </c>
      <c r="BD192" s="145">
        <f t="shared" si="64"/>
        <v>0</v>
      </c>
      <c r="BE192" s="145">
        <f t="shared" si="65"/>
        <v>0</v>
      </c>
      <c r="CA192" s="174">
        <v>1</v>
      </c>
      <c r="CB192" s="174">
        <v>7</v>
      </c>
      <c r="CZ192" s="145">
        <v>0</v>
      </c>
    </row>
    <row r="193" spans="1:104" ht="22.5" x14ac:dyDescent="0.2">
      <c r="A193" s="168">
        <v>160</v>
      </c>
      <c r="B193" s="169" t="s">
        <v>432</v>
      </c>
      <c r="C193" s="170" t="s">
        <v>433</v>
      </c>
      <c r="D193" s="171" t="s">
        <v>85</v>
      </c>
      <c r="E193" s="172">
        <v>7</v>
      </c>
      <c r="F193" s="172">
        <v>0</v>
      </c>
      <c r="G193" s="173">
        <f t="shared" si="60"/>
        <v>0</v>
      </c>
      <c r="O193" s="167">
        <v>2</v>
      </c>
      <c r="AA193" s="145">
        <v>1</v>
      </c>
      <c r="AB193" s="145">
        <v>7</v>
      </c>
      <c r="AC193" s="145">
        <v>7</v>
      </c>
      <c r="AZ193" s="145">
        <v>2</v>
      </c>
      <c r="BA193" s="145">
        <f t="shared" si="61"/>
        <v>0</v>
      </c>
      <c r="BB193" s="145">
        <f t="shared" si="62"/>
        <v>0</v>
      </c>
      <c r="BC193" s="145">
        <f t="shared" si="63"/>
        <v>0</v>
      </c>
      <c r="BD193" s="145">
        <f t="shared" si="64"/>
        <v>0</v>
      </c>
      <c r="BE193" s="145">
        <f t="shared" si="65"/>
        <v>0</v>
      </c>
      <c r="CA193" s="174">
        <v>1</v>
      </c>
      <c r="CB193" s="174">
        <v>7</v>
      </c>
      <c r="CZ193" s="145">
        <v>0</v>
      </c>
    </row>
    <row r="194" spans="1:104" ht="22.5" x14ac:dyDescent="0.2">
      <c r="A194" s="168">
        <v>161</v>
      </c>
      <c r="B194" s="169" t="s">
        <v>434</v>
      </c>
      <c r="C194" s="170" t="s">
        <v>435</v>
      </c>
      <c r="D194" s="171" t="s">
        <v>95</v>
      </c>
      <c r="E194" s="172">
        <v>7.8959999999999999</v>
      </c>
      <c r="F194" s="172">
        <v>0</v>
      </c>
      <c r="G194" s="173">
        <f t="shared" si="60"/>
        <v>0</v>
      </c>
      <c r="O194" s="167">
        <v>2</v>
      </c>
      <c r="AA194" s="145">
        <v>1</v>
      </c>
      <c r="AB194" s="145">
        <v>7</v>
      </c>
      <c r="AC194" s="145">
        <v>7</v>
      </c>
      <c r="AZ194" s="145">
        <v>2</v>
      </c>
      <c r="BA194" s="145">
        <f t="shared" si="61"/>
        <v>0</v>
      </c>
      <c r="BB194" s="145">
        <f t="shared" si="62"/>
        <v>0</v>
      </c>
      <c r="BC194" s="145">
        <f t="shared" si="63"/>
        <v>0</v>
      </c>
      <c r="BD194" s="145">
        <f t="shared" si="64"/>
        <v>0</v>
      </c>
      <c r="BE194" s="145">
        <f t="shared" si="65"/>
        <v>0</v>
      </c>
      <c r="CA194" s="174">
        <v>1</v>
      </c>
      <c r="CB194" s="174">
        <v>7</v>
      </c>
      <c r="CZ194" s="145">
        <v>0</v>
      </c>
    </row>
    <row r="195" spans="1:104" x14ac:dyDescent="0.2">
      <c r="A195" s="175"/>
      <c r="B195" s="176" t="s">
        <v>74</v>
      </c>
      <c r="C195" s="177" t="str">
        <f>CONCATENATE(B181," ",C181)</f>
        <v>763 Montované konstrukce – dřevostavby, sádrokartony</v>
      </c>
      <c r="D195" s="178"/>
      <c r="E195" s="179"/>
      <c r="F195" s="180"/>
      <c r="G195" s="181">
        <f>SUM(G181:G194)</f>
        <v>0</v>
      </c>
      <c r="O195" s="167">
        <v>4</v>
      </c>
      <c r="BA195" s="182">
        <f>SUM(BA181:BA194)</f>
        <v>0</v>
      </c>
      <c r="BB195" s="182">
        <f>SUM(BB181:BB194)</f>
        <v>0</v>
      </c>
      <c r="BC195" s="182">
        <f>SUM(BC181:BC194)</f>
        <v>0</v>
      </c>
      <c r="BD195" s="182">
        <f>SUM(BD181:BD194)</f>
        <v>0</v>
      </c>
      <c r="BE195" s="182">
        <f>SUM(BE181:BE194)</f>
        <v>0</v>
      </c>
    </row>
    <row r="196" spans="1:104" x14ac:dyDescent="0.2">
      <c r="A196" s="160" t="s">
        <v>72</v>
      </c>
      <c r="B196" s="161" t="s">
        <v>436</v>
      </c>
      <c r="C196" s="162" t="s">
        <v>437</v>
      </c>
      <c r="D196" s="163"/>
      <c r="E196" s="164"/>
      <c r="F196" s="164"/>
      <c r="G196" s="165"/>
      <c r="H196" s="166"/>
      <c r="I196" s="166"/>
      <c r="O196" s="167">
        <v>1</v>
      </c>
    </row>
    <row r="197" spans="1:104" ht="22.5" x14ac:dyDescent="0.2">
      <c r="A197" s="168">
        <v>162</v>
      </c>
      <c r="B197" s="169" t="s">
        <v>438</v>
      </c>
      <c r="C197" s="170" t="s">
        <v>439</v>
      </c>
      <c r="D197" s="171" t="s">
        <v>85</v>
      </c>
      <c r="E197" s="172">
        <v>8</v>
      </c>
      <c r="F197" s="172">
        <v>0</v>
      </c>
      <c r="G197" s="173">
        <f>E197*F197</f>
        <v>0</v>
      </c>
      <c r="O197" s="167">
        <v>2</v>
      </c>
      <c r="AA197" s="145">
        <v>1</v>
      </c>
      <c r="AB197" s="145">
        <v>7</v>
      </c>
      <c r="AC197" s="145">
        <v>7</v>
      </c>
      <c r="AZ197" s="145">
        <v>2</v>
      </c>
      <c r="BA197" s="145">
        <f>IF(AZ197=1,G197,0)</f>
        <v>0</v>
      </c>
      <c r="BB197" s="145">
        <f>IF(AZ197=2,G197,0)</f>
        <v>0</v>
      </c>
      <c r="BC197" s="145">
        <f>IF(AZ197=3,G197,0)</f>
        <v>0</v>
      </c>
      <c r="BD197" s="145">
        <f>IF(AZ197=4,G197,0)</f>
        <v>0</v>
      </c>
      <c r="BE197" s="145">
        <f>IF(AZ197=5,G197,0)</f>
        <v>0</v>
      </c>
      <c r="CA197" s="174">
        <v>1</v>
      </c>
      <c r="CB197" s="174">
        <v>7</v>
      </c>
      <c r="CZ197" s="145">
        <v>0</v>
      </c>
    </row>
    <row r="198" spans="1:104" x14ac:dyDescent="0.2">
      <c r="A198" s="168">
        <v>163</v>
      </c>
      <c r="B198" s="169" t="s">
        <v>440</v>
      </c>
      <c r="C198" s="170" t="s">
        <v>441</v>
      </c>
      <c r="D198" s="171" t="s">
        <v>95</v>
      </c>
      <c r="E198" s="172">
        <v>1E-3</v>
      </c>
      <c r="F198" s="172">
        <v>0</v>
      </c>
      <c r="G198" s="173">
        <f>E198*F198</f>
        <v>0</v>
      </c>
      <c r="O198" s="167">
        <v>2</v>
      </c>
      <c r="AA198" s="145">
        <v>1</v>
      </c>
      <c r="AB198" s="145">
        <v>7</v>
      </c>
      <c r="AC198" s="145">
        <v>7</v>
      </c>
      <c r="AZ198" s="145">
        <v>2</v>
      </c>
      <c r="BA198" s="145">
        <f>IF(AZ198=1,G198,0)</f>
        <v>0</v>
      </c>
      <c r="BB198" s="145">
        <f>IF(AZ198=2,G198,0)</f>
        <v>0</v>
      </c>
      <c r="BC198" s="145">
        <f>IF(AZ198=3,G198,0)</f>
        <v>0</v>
      </c>
      <c r="BD198" s="145">
        <f>IF(AZ198=4,G198,0)</f>
        <v>0</v>
      </c>
      <c r="BE198" s="145">
        <f>IF(AZ198=5,G198,0)</f>
        <v>0</v>
      </c>
      <c r="CA198" s="174">
        <v>1</v>
      </c>
      <c r="CB198" s="174">
        <v>7</v>
      </c>
      <c r="CZ198" s="145">
        <v>0</v>
      </c>
    </row>
    <row r="199" spans="1:104" x14ac:dyDescent="0.2">
      <c r="A199" s="175"/>
      <c r="B199" s="176" t="s">
        <v>74</v>
      </c>
      <c r="C199" s="177" t="str">
        <f>CONCATENATE(B196," ",C196)</f>
        <v>764 Konstrukce klempířské</v>
      </c>
      <c r="D199" s="178"/>
      <c r="E199" s="179"/>
      <c r="F199" s="180"/>
      <c r="G199" s="181">
        <f>SUM(G196:G198)</f>
        <v>0</v>
      </c>
      <c r="O199" s="167">
        <v>4</v>
      </c>
      <c r="BA199" s="182">
        <f>SUM(BA196:BA198)</f>
        <v>0</v>
      </c>
      <c r="BB199" s="182">
        <f>SUM(BB196:BB198)</f>
        <v>0</v>
      </c>
      <c r="BC199" s="182">
        <f>SUM(BC196:BC198)</f>
        <v>0</v>
      </c>
      <c r="BD199" s="182">
        <f>SUM(BD196:BD198)</f>
        <v>0</v>
      </c>
      <c r="BE199" s="182">
        <f>SUM(BE196:BE198)</f>
        <v>0</v>
      </c>
    </row>
    <row r="200" spans="1:104" x14ac:dyDescent="0.2">
      <c r="A200" s="160" t="s">
        <v>72</v>
      </c>
      <c r="B200" s="161" t="s">
        <v>442</v>
      </c>
      <c r="C200" s="162" t="s">
        <v>443</v>
      </c>
      <c r="D200" s="163"/>
      <c r="E200" s="164"/>
      <c r="F200" s="164"/>
      <c r="G200" s="165"/>
      <c r="H200" s="166"/>
      <c r="I200" s="166"/>
      <c r="O200" s="167">
        <v>1</v>
      </c>
    </row>
    <row r="201" spans="1:104" ht="22.5" x14ac:dyDescent="0.2">
      <c r="A201" s="168">
        <v>164</v>
      </c>
      <c r="B201" s="169" t="s">
        <v>444</v>
      </c>
      <c r="C201" s="170" t="s">
        <v>445</v>
      </c>
      <c r="D201" s="171" t="s">
        <v>100</v>
      </c>
      <c r="E201" s="172">
        <v>30.56</v>
      </c>
      <c r="F201" s="172">
        <v>0</v>
      </c>
      <c r="G201" s="173">
        <f t="shared" ref="G201:G224" si="66">E201*F201</f>
        <v>0</v>
      </c>
      <c r="O201" s="167">
        <v>2</v>
      </c>
      <c r="AA201" s="145">
        <v>1</v>
      </c>
      <c r="AB201" s="145">
        <v>7</v>
      </c>
      <c r="AC201" s="145">
        <v>7</v>
      </c>
      <c r="AZ201" s="145">
        <v>2</v>
      </c>
      <c r="BA201" s="145">
        <f t="shared" ref="BA201:BA224" si="67">IF(AZ201=1,G201,0)</f>
        <v>0</v>
      </c>
      <c r="BB201" s="145">
        <f t="shared" ref="BB201:BB224" si="68">IF(AZ201=2,G201,0)</f>
        <v>0</v>
      </c>
      <c r="BC201" s="145">
        <f t="shared" ref="BC201:BC224" si="69">IF(AZ201=3,G201,0)</f>
        <v>0</v>
      </c>
      <c r="BD201" s="145">
        <f t="shared" ref="BD201:BD224" si="70">IF(AZ201=4,G201,0)</f>
        <v>0</v>
      </c>
      <c r="BE201" s="145">
        <f t="shared" ref="BE201:BE224" si="71">IF(AZ201=5,G201,0)</f>
        <v>0</v>
      </c>
      <c r="CA201" s="174">
        <v>1</v>
      </c>
      <c r="CB201" s="174">
        <v>7</v>
      </c>
      <c r="CZ201" s="145">
        <v>0</v>
      </c>
    </row>
    <row r="202" spans="1:104" ht="22.5" x14ac:dyDescent="0.2">
      <c r="A202" s="168">
        <v>165</v>
      </c>
      <c r="B202" s="169" t="s">
        <v>446</v>
      </c>
      <c r="C202" s="170" t="s">
        <v>447</v>
      </c>
      <c r="D202" s="171" t="s">
        <v>85</v>
      </c>
      <c r="E202" s="172">
        <v>17</v>
      </c>
      <c r="F202" s="172">
        <v>0</v>
      </c>
      <c r="G202" s="173">
        <f t="shared" si="66"/>
        <v>0</v>
      </c>
      <c r="O202" s="167">
        <v>2</v>
      </c>
      <c r="AA202" s="145">
        <v>1</v>
      </c>
      <c r="AB202" s="145">
        <v>7</v>
      </c>
      <c r="AC202" s="145">
        <v>7</v>
      </c>
      <c r="AZ202" s="145">
        <v>2</v>
      </c>
      <c r="BA202" s="145">
        <f t="shared" si="67"/>
        <v>0</v>
      </c>
      <c r="BB202" s="145">
        <f t="shared" si="68"/>
        <v>0</v>
      </c>
      <c r="BC202" s="145">
        <f t="shared" si="69"/>
        <v>0</v>
      </c>
      <c r="BD202" s="145">
        <f t="shared" si="70"/>
        <v>0</v>
      </c>
      <c r="BE202" s="145">
        <f t="shared" si="71"/>
        <v>0</v>
      </c>
      <c r="CA202" s="174">
        <v>1</v>
      </c>
      <c r="CB202" s="174">
        <v>7</v>
      </c>
      <c r="CZ202" s="145">
        <v>0</v>
      </c>
    </row>
    <row r="203" spans="1:104" ht="22.5" x14ac:dyDescent="0.2">
      <c r="A203" s="168">
        <v>166</v>
      </c>
      <c r="B203" s="169" t="s">
        <v>448</v>
      </c>
      <c r="C203" s="170" t="s">
        <v>449</v>
      </c>
      <c r="D203" s="171" t="s">
        <v>85</v>
      </c>
      <c r="E203" s="172">
        <v>4</v>
      </c>
      <c r="F203" s="172">
        <v>0</v>
      </c>
      <c r="G203" s="173">
        <f t="shared" si="66"/>
        <v>0</v>
      </c>
      <c r="O203" s="167">
        <v>2</v>
      </c>
      <c r="AA203" s="145">
        <v>1</v>
      </c>
      <c r="AB203" s="145">
        <v>7</v>
      </c>
      <c r="AC203" s="145">
        <v>7</v>
      </c>
      <c r="AZ203" s="145">
        <v>2</v>
      </c>
      <c r="BA203" s="145">
        <f t="shared" si="67"/>
        <v>0</v>
      </c>
      <c r="BB203" s="145">
        <f t="shared" si="68"/>
        <v>0</v>
      </c>
      <c r="BC203" s="145">
        <f t="shared" si="69"/>
        <v>0</v>
      </c>
      <c r="BD203" s="145">
        <f t="shared" si="70"/>
        <v>0</v>
      </c>
      <c r="BE203" s="145">
        <f t="shared" si="71"/>
        <v>0</v>
      </c>
      <c r="CA203" s="174">
        <v>1</v>
      </c>
      <c r="CB203" s="174">
        <v>7</v>
      </c>
      <c r="CZ203" s="145">
        <v>0</v>
      </c>
    </row>
    <row r="204" spans="1:104" ht="22.5" x14ac:dyDescent="0.2">
      <c r="A204" s="168">
        <v>167</v>
      </c>
      <c r="B204" s="169" t="s">
        <v>450</v>
      </c>
      <c r="C204" s="170" t="s">
        <v>451</v>
      </c>
      <c r="D204" s="171" t="s">
        <v>85</v>
      </c>
      <c r="E204" s="172">
        <v>4</v>
      </c>
      <c r="F204" s="172">
        <v>0</v>
      </c>
      <c r="G204" s="173">
        <f t="shared" si="66"/>
        <v>0</v>
      </c>
      <c r="O204" s="167">
        <v>2</v>
      </c>
      <c r="AA204" s="145">
        <v>1</v>
      </c>
      <c r="AB204" s="145">
        <v>7</v>
      </c>
      <c r="AC204" s="145">
        <v>7</v>
      </c>
      <c r="AZ204" s="145">
        <v>2</v>
      </c>
      <c r="BA204" s="145">
        <f t="shared" si="67"/>
        <v>0</v>
      </c>
      <c r="BB204" s="145">
        <f t="shared" si="68"/>
        <v>0</v>
      </c>
      <c r="BC204" s="145">
        <f t="shared" si="69"/>
        <v>0</v>
      </c>
      <c r="BD204" s="145">
        <f t="shared" si="70"/>
        <v>0</v>
      </c>
      <c r="BE204" s="145">
        <f t="shared" si="71"/>
        <v>0</v>
      </c>
      <c r="CA204" s="174">
        <v>1</v>
      </c>
      <c r="CB204" s="174">
        <v>7</v>
      </c>
      <c r="CZ204" s="145">
        <v>0</v>
      </c>
    </row>
    <row r="205" spans="1:104" ht="22.5" x14ac:dyDescent="0.2">
      <c r="A205" s="168">
        <v>168</v>
      </c>
      <c r="B205" s="169" t="s">
        <v>452</v>
      </c>
      <c r="C205" s="170" t="s">
        <v>453</v>
      </c>
      <c r="D205" s="171" t="s">
        <v>85</v>
      </c>
      <c r="E205" s="172">
        <v>1</v>
      </c>
      <c r="F205" s="172">
        <v>0</v>
      </c>
      <c r="G205" s="173">
        <f t="shared" si="66"/>
        <v>0</v>
      </c>
      <c r="O205" s="167">
        <v>2</v>
      </c>
      <c r="AA205" s="145">
        <v>1</v>
      </c>
      <c r="AB205" s="145">
        <v>7</v>
      </c>
      <c r="AC205" s="145">
        <v>7</v>
      </c>
      <c r="AZ205" s="145">
        <v>2</v>
      </c>
      <c r="BA205" s="145">
        <f t="shared" si="67"/>
        <v>0</v>
      </c>
      <c r="BB205" s="145">
        <f t="shared" si="68"/>
        <v>0</v>
      </c>
      <c r="BC205" s="145">
        <f t="shared" si="69"/>
        <v>0</v>
      </c>
      <c r="BD205" s="145">
        <f t="shared" si="70"/>
        <v>0</v>
      </c>
      <c r="BE205" s="145">
        <f t="shared" si="71"/>
        <v>0</v>
      </c>
      <c r="CA205" s="174">
        <v>1</v>
      </c>
      <c r="CB205" s="174">
        <v>7</v>
      </c>
      <c r="CZ205" s="145">
        <v>0</v>
      </c>
    </row>
    <row r="206" spans="1:104" ht="22.5" x14ac:dyDescent="0.2">
      <c r="A206" s="168">
        <v>169</v>
      </c>
      <c r="B206" s="169" t="s">
        <v>454</v>
      </c>
      <c r="C206" s="170" t="s">
        <v>455</v>
      </c>
      <c r="D206" s="171" t="s">
        <v>85</v>
      </c>
      <c r="E206" s="172">
        <v>8</v>
      </c>
      <c r="F206" s="172">
        <v>0</v>
      </c>
      <c r="G206" s="173">
        <f t="shared" si="66"/>
        <v>0</v>
      </c>
      <c r="O206" s="167">
        <v>2</v>
      </c>
      <c r="AA206" s="145">
        <v>1</v>
      </c>
      <c r="AB206" s="145">
        <v>7</v>
      </c>
      <c r="AC206" s="145">
        <v>7</v>
      </c>
      <c r="AZ206" s="145">
        <v>2</v>
      </c>
      <c r="BA206" s="145">
        <f t="shared" si="67"/>
        <v>0</v>
      </c>
      <c r="BB206" s="145">
        <f t="shared" si="68"/>
        <v>0</v>
      </c>
      <c r="BC206" s="145">
        <f t="shared" si="69"/>
        <v>0</v>
      </c>
      <c r="BD206" s="145">
        <f t="shared" si="70"/>
        <v>0</v>
      </c>
      <c r="BE206" s="145">
        <f t="shared" si="71"/>
        <v>0</v>
      </c>
      <c r="CA206" s="174">
        <v>1</v>
      </c>
      <c r="CB206" s="174">
        <v>7</v>
      </c>
      <c r="CZ206" s="145">
        <v>0</v>
      </c>
    </row>
    <row r="207" spans="1:104" ht="22.5" x14ac:dyDescent="0.2">
      <c r="A207" s="168">
        <v>170</v>
      </c>
      <c r="B207" s="169" t="s">
        <v>456</v>
      </c>
      <c r="C207" s="170" t="s">
        <v>457</v>
      </c>
      <c r="D207" s="171" t="s">
        <v>85</v>
      </c>
      <c r="E207" s="172">
        <v>1</v>
      </c>
      <c r="F207" s="172">
        <v>0</v>
      </c>
      <c r="G207" s="173">
        <f t="shared" si="66"/>
        <v>0</v>
      </c>
      <c r="O207" s="167">
        <v>2</v>
      </c>
      <c r="AA207" s="145">
        <v>1</v>
      </c>
      <c r="AB207" s="145">
        <v>7</v>
      </c>
      <c r="AC207" s="145">
        <v>7</v>
      </c>
      <c r="AZ207" s="145">
        <v>2</v>
      </c>
      <c r="BA207" s="145">
        <f t="shared" si="67"/>
        <v>0</v>
      </c>
      <c r="BB207" s="145">
        <f t="shared" si="68"/>
        <v>0</v>
      </c>
      <c r="BC207" s="145">
        <f t="shared" si="69"/>
        <v>0</v>
      </c>
      <c r="BD207" s="145">
        <f t="shared" si="70"/>
        <v>0</v>
      </c>
      <c r="BE207" s="145">
        <f t="shared" si="71"/>
        <v>0</v>
      </c>
      <c r="CA207" s="174">
        <v>1</v>
      </c>
      <c r="CB207" s="174">
        <v>7</v>
      </c>
      <c r="CZ207" s="145">
        <v>0</v>
      </c>
    </row>
    <row r="208" spans="1:104" ht="22.5" x14ac:dyDescent="0.2">
      <c r="A208" s="168">
        <v>171</v>
      </c>
      <c r="B208" s="169" t="s">
        <v>458</v>
      </c>
      <c r="C208" s="170" t="s">
        <v>459</v>
      </c>
      <c r="D208" s="171" t="s">
        <v>85</v>
      </c>
      <c r="E208" s="172">
        <v>1</v>
      </c>
      <c r="F208" s="172">
        <v>0</v>
      </c>
      <c r="G208" s="173">
        <f t="shared" si="66"/>
        <v>0</v>
      </c>
      <c r="O208" s="167">
        <v>2</v>
      </c>
      <c r="AA208" s="145">
        <v>1</v>
      </c>
      <c r="AB208" s="145">
        <v>7</v>
      </c>
      <c r="AC208" s="145">
        <v>7</v>
      </c>
      <c r="AZ208" s="145">
        <v>2</v>
      </c>
      <c r="BA208" s="145">
        <f t="shared" si="67"/>
        <v>0</v>
      </c>
      <c r="BB208" s="145">
        <f t="shared" si="68"/>
        <v>0</v>
      </c>
      <c r="BC208" s="145">
        <f t="shared" si="69"/>
        <v>0</v>
      </c>
      <c r="BD208" s="145">
        <f t="shared" si="70"/>
        <v>0</v>
      </c>
      <c r="BE208" s="145">
        <f t="shared" si="71"/>
        <v>0</v>
      </c>
      <c r="CA208" s="174">
        <v>1</v>
      </c>
      <c r="CB208" s="174">
        <v>7</v>
      </c>
      <c r="CZ208" s="145">
        <v>0</v>
      </c>
    </row>
    <row r="209" spans="1:104" ht="22.5" x14ac:dyDescent="0.2">
      <c r="A209" s="168">
        <v>172</v>
      </c>
      <c r="B209" s="169" t="s">
        <v>460</v>
      </c>
      <c r="C209" s="170" t="s">
        <v>461</v>
      </c>
      <c r="D209" s="171" t="s">
        <v>85</v>
      </c>
      <c r="E209" s="172">
        <v>4</v>
      </c>
      <c r="F209" s="172">
        <v>0</v>
      </c>
      <c r="G209" s="173">
        <f t="shared" si="66"/>
        <v>0</v>
      </c>
      <c r="O209" s="167">
        <v>2</v>
      </c>
      <c r="AA209" s="145">
        <v>1</v>
      </c>
      <c r="AB209" s="145">
        <v>7</v>
      </c>
      <c r="AC209" s="145">
        <v>7</v>
      </c>
      <c r="AZ209" s="145">
        <v>2</v>
      </c>
      <c r="BA209" s="145">
        <f t="shared" si="67"/>
        <v>0</v>
      </c>
      <c r="BB209" s="145">
        <f t="shared" si="68"/>
        <v>0</v>
      </c>
      <c r="BC209" s="145">
        <f t="shared" si="69"/>
        <v>0</v>
      </c>
      <c r="BD209" s="145">
        <f t="shared" si="70"/>
        <v>0</v>
      </c>
      <c r="BE209" s="145">
        <f t="shared" si="71"/>
        <v>0</v>
      </c>
      <c r="CA209" s="174">
        <v>1</v>
      </c>
      <c r="CB209" s="174">
        <v>7</v>
      </c>
      <c r="CZ209" s="145">
        <v>0</v>
      </c>
    </row>
    <row r="210" spans="1:104" ht="22.5" x14ac:dyDescent="0.2">
      <c r="A210" s="168">
        <v>173</v>
      </c>
      <c r="B210" s="169" t="s">
        <v>462</v>
      </c>
      <c r="C210" s="170" t="s">
        <v>463</v>
      </c>
      <c r="D210" s="171" t="s">
        <v>85</v>
      </c>
      <c r="E210" s="172">
        <v>4</v>
      </c>
      <c r="F210" s="172">
        <v>0</v>
      </c>
      <c r="G210" s="173">
        <f t="shared" si="66"/>
        <v>0</v>
      </c>
      <c r="O210" s="167">
        <v>2</v>
      </c>
      <c r="AA210" s="145">
        <v>1</v>
      </c>
      <c r="AB210" s="145">
        <v>7</v>
      </c>
      <c r="AC210" s="145">
        <v>7</v>
      </c>
      <c r="AZ210" s="145">
        <v>2</v>
      </c>
      <c r="BA210" s="145">
        <f t="shared" si="67"/>
        <v>0</v>
      </c>
      <c r="BB210" s="145">
        <f t="shared" si="68"/>
        <v>0</v>
      </c>
      <c r="BC210" s="145">
        <f t="shared" si="69"/>
        <v>0</v>
      </c>
      <c r="BD210" s="145">
        <f t="shared" si="70"/>
        <v>0</v>
      </c>
      <c r="BE210" s="145">
        <f t="shared" si="71"/>
        <v>0</v>
      </c>
      <c r="CA210" s="174">
        <v>1</v>
      </c>
      <c r="CB210" s="174">
        <v>7</v>
      </c>
      <c r="CZ210" s="145">
        <v>0</v>
      </c>
    </row>
    <row r="211" spans="1:104" x14ac:dyDescent="0.2">
      <c r="A211" s="168">
        <v>174</v>
      </c>
      <c r="B211" s="169" t="s">
        <v>464</v>
      </c>
      <c r="C211" s="170" t="s">
        <v>465</v>
      </c>
      <c r="D211" s="171" t="s">
        <v>85</v>
      </c>
      <c r="E211" s="172">
        <v>22</v>
      </c>
      <c r="F211" s="172">
        <v>0</v>
      </c>
      <c r="G211" s="173">
        <f t="shared" si="66"/>
        <v>0</v>
      </c>
      <c r="O211" s="167">
        <v>2</v>
      </c>
      <c r="AA211" s="145">
        <v>1</v>
      </c>
      <c r="AB211" s="145">
        <v>7</v>
      </c>
      <c r="AC211" s="145">
        <v>7</v>
      </c>
      <c r="AZ211" s="145">
        <v>2</v>
      </c>
      <c r="BA211" s="145">
        <f t="shared" si="67"/>
        <v>0</v>
      </c>
      <c r="BB211" s="145">
        <f t="shared" si="68"/>
        <v>0</v>
      </c>
      <c r="BC211" s="145">
        <f t="shared" si="69"/>
        <v>0</v>
      </c>
      <c r="BD211" s="145">
        <f t="shared" si="70"/>
        <v>0</v>
      </c>
      <c r="BE211" s="145">
        <f t="shared" si="71"/>
        <v>0</v>
      </c>
      <c r="CA211" s="174">
        <v>1</v>
      </c>
      <c r="CB211" s="174">
        <v>7</v>
      </c>
      <c r="CZ211" s="145">
        <v>0</v>
      </c>
    </row>
    <row r="212" spans="1:104" x14ac:dyDescent="0.2">
      <c r="A212" s="168">
        <v>175</v>
      </c>
      <c r="B212" s="169" t="s">
        <v>466</v>
      </c>
      <c r="C212" s="170" t="s">
        <v>467</v>
      </c>
      <c r="D212" s="171" t="s">
        <v>85</v>
      </c>
      <c r="E212" s="172">
        <v>4</v>
      </c>
      <c r="F212" s="172">
        <v>0</v>
      </c>
      <c r="G212" s="173">
        <f t="shared" si="66"/>
        <v>0</v>
      </c>
      <c r="O212" s="167">
        <v>2</v>
      </c>
      <c r="AA212" s="145">
        <v>1</v>
      </c>
      <c r="AB212" s="145">
        <v>7</v>
      </c>
      <c r="AC212" s="145">
        <v>7</v>
      </c>
      <c r="AZ212" s="145">
        <v>2</v>
      </c>
      <c r="BA212" s="145">
        <f t="shared" si="67"/>
        <v>0</v>
      </c>
      <c r="BB212" s="145">
        <f t="shared" si="68"/>
        <v>0</v>
      </c>
      <c r="BC212" s="145">
        <f t="shared" si="69"/>
        <v>0</v>
      </c>
      <c r="BD212" s="145">
        <f t="shared" si="70"/>
        <v>0</v>
      </c>
      <c r="BE212" s="145">
        <f t="shared" si="71"/>
        <v>0</v>
      </c>
      <c r="CA212" s="174">
        <v>1</v>
      </c>
      <c r="CB212" s="174">
        <v>7</v>
      </c>
      <c r="CZ212" s="145">
        <v>0</v>
      </c>
    </row>
    <row r="213" spans="1:104" ht="22.5" x14ac:dyDescent="0.2">
      <c r="A213" s="168">
        <v>176</v>
      </c>
      <c r="B213" s="169" t="s">
        <v>468</v>
      </c>
      <c r="C213" s="170" t="s">
        <v>469</v>
      </c>
      <c r="D213" s="171" t="s">
        <v>470</v>
      </c>
      <c r="E213" s="172">
        <v>1</v>
      </c>
      <c r="F213" s="172">
        <v>0</v>
      </c>
      <c r="G213" s="173">
        <f t="shared" si="66"/>
        <v>0</v>
      </c>
      <c r="O213" s="167">
        <v>2</v>
      </c>
      <c r="AA213" s="145">
        <v>1</v>
      </c>
      <c r="AB213" s="145">
        <v>7</v>
      </c>
      <c r="AC213" s="145">
        <v>7</v>
      </c>
      <c r="AZ213" s="145">
        <v>2</v>
      </c>
      <c r="BA213" s="145">
        <f t="shared" si="67"/>
        <v>0</v>
      </c>
      <c r="BB213" s="145">
        <f t="shared" si="68"/>
        <v>0</v>
      </c>
      <c r="BC213" s="145">
        <f t="shared" si="69"/>
        <v>0</v>
      </c>
      <c r="BD213" s="145">
        <f t="shared" si="70"/>
        <v>0</v>
      </c>
      <c r="BE213" s="145">
        <f t="shared" si="71"/>
        <v>0</v>
      </c>
      <c r="CA213" s="174">
        <v>1</v>
      </c>
      <c r="CB213" s="174">
        <v>7</v>
      </c>
      <c r="CZ213" s="145">
        <v>0</v>
      </c>
    </row>
    <row r="214" spans="1:104" x14ac:dyDescent="0.2">
      <c r="A214" s="168">
        <v>177</v>
      </c>
      <c r="B214" s="169" t="s">
        <v>471</v>
      </c>
      <c r="C214" s="170" t="s">
        <v>472</v>
      </c>
      <c r="D214" s="171" t="s">
        <v>470</v>
      </c>
      <c r="E214" s="172">
        <v>17</v>
      </c>
      <c r="F214" s="172">
        <v>0</v>
      </c>
      <c r="G214" s="173">
        <f t="shared" si="66"/>
        <v>0</v>
      </c>
      <c r="O214" s="167">
        <v>2</v>
      </c>
      <c r="AA214" s="145">
        <v>1</v>
      </c>
      <c r="AB214" s="145">
        <v>7</v>
      </c>
      <c r="AC214" s="145">
        <v>7</v>
      </c>
      <c r="AZ214" s="145">
        <v>2</v>
      </c>
      <c r="BA214" s="145">
        <f t="shared" si="67"/>
        <v>0</v>
      </c>
      <c r="BB214" s="145">
        <f t="shared" si="68"/>
        <v>0</v>
      </c>
      <c r="BC214" s="145">
        <f t="shared" si="69"/>
        <v>0</v>
      </c>
      <c r="BD214" s="145">
        <f t="shared" si="70"/>
        <v>0</v>
      </c>
      <c r="BE214" s="145">
        <f t="shared" si="71"/>
        <v>0</v>
      </c>
      <c r="CA214" s="174">
        <v>1</v>
      </c>
      <c r="CB214" s="174">
        <v>7</v>
      </c>
      <c r="CZ214" s="145">
        <v>0</v>
      </c>
    </row>
    <row r="215" spans="1:104" x14ac:dyDescent="0.2">
      <c r="A215" s="168">
        <v>178</v>
      </c>
      <c r="B215" s="169" t="s">
        <v>473</v>
      </c>
      <c r="C215" s="170" t="s">
        <v>474</v>
      </c>
      <c r="D215" s="171" t="s">
        <v>85</v>
      </c>
      <c r="E215" s="172">
        <v>10</v>
      </c>
      <c r="F215" s="172">
        <v>0</v>
      </c>
      <c r="G215" s="173">
        <f t="shared" si="66"/>
        <v>0</v>
      </c>
      <c r="O215" s="167">
        <v>2</v>
      </c>
      <c r="AA215" s="145">
        <v>1</v>
      </c>
      <c r="AB215" s="145">
        <v>7</v>
      </c>
      <c r="AC215" s="145">
        <v>7</v>
      </c>
      <c r="AZ215" s="145">
        <v>2</v>
      </c>
      <c r="BA215" s="145">
        <f t="shared" si="67"/>
        <v>0</v>
      </c>
      <c r="BB215" s="145">
        <f t="shared" si="68"/>
        <v>0</v>
      </c>
      <c r="BC215" s="145">
        <f t="shared" si="69"/>
        <v>0</v>
      </c>
      <c r="BD215" s="145">
        <f t="shared" si="70"/>
        <v>0</v>
      </c>
      <c r="BE215" s="145">
        <f t="shared" si="71"/>
        <v>0</v>
      </c>
      <c r="CA215" s="174">
        <v>1</v>
      </c>
      <c r="CB215" s="174">
        <v>7</v>
      </c>
      <c r="CZ215" s="145">
        <v>0</v>
      </c>
    </row>
    <row r="216" spans="1:104" x14ac:dyDescent="0.2">
      <c r="A216" s="168">
        <v>179</v>
      </c>
      <c r="B216" s="169" t="s">
        <v>475</v>
      </c>
      <c r="C216" s="170" t="s">
        <v>476</v>
      </c>
      <c r="D216" s="171" t="s">
        <v>85</v>
      </c>
      <c r="E216" s="172">
        <v>2</v>
      </c>
      <c r="F216" s="172">
        <v>0</v>
      </c>
      <c r="G216" s="173">
        <f t="shared" si="66"/>
        <v>0</v>
      </c>
      <c r="O216" s="167">
        <v>2</v>
      </c>
      <c r="AA216" s="145">
        <v>1</v>
      </c>
      <c r="AB216" s="145">
        <v>7</v>
      </c>
      <c r="AC216" s="145">
        <v>7</v>
      </c>
      <c r="AZ216" s="145">
        <v>2</v>
      </c>
      <c r="BA216" s="145">
        <f t="shared" si="67"/>
        <v>0</v>
      </c>
      <c r="BB216" s="145">
        <f t="shared" si="68"/>
        <v>0</v>
      </c>
      <c r="BC216" s="145">
        <f t="shared" si="69"/>
        <v>0</v>
      </c>
      <c r="BD216" s="145">
        <f t="shared" si="70"/>
        <v>0</v>
      </c>
      <c r="BE216" s="145">
        <f t="shared" si="71"/>
        <v>0</v>
      </c>
      <c r="CA216" s="174">
        <v>1</v>
      </c>
      <c r="CB216" s="174">
        <v>7</v>
      </c>
      <c r="CZ216" s="145">
        <v>0</v>
      </c>
    </row>
    <row r="217" spans="1:104" ht="22.5" x14ac:dyDescent="0.2">
      <c r="A217" s="168">
        <v>180</v>
      </c>
      <c r="B217" s="169" t="s">
        <v>477</v>
      </c>
      <c r="C217" s="170" t="s">
        <v>478</v>
      </c>
      <c r="D217" s="171" t="s">
        <v>85</v>
      </c>
      <c r="E217" s="172">
        <v>19</v>
      </c>
      <c r="F217" s="172">
        <v>0</v>
      </c>
      <c r="G217" s="173">
        <f t="shared" si="66"/>
        <v>0</v>
      </c>
      <c r="O217" s="167">
        <v>2</v>
      </c>
      <c r="AA217" s="145">
        <v>1</v>
      </c>
      <c r="AB217" s="145">
        <v>7</v>
      </c>
      <c r="AC217" s="145">
        <v>7</v>
      </c>
      <c r="AZ217" s="145">
        <v>2</v>
      </c>
      <c r="BA217" s="145">
        <f t="shared" si="67"/>
        <v>0</v>
      </c>
      <c r="BB217" s="145">
        <f t="shared" si="68"/>
        <v>0</v>
      </c>
      <c r="BC217" s="145">
        <f t="shared" si="69"/>
        <v>0</v>
      </c>
      <c r="BD217" s="145">
        <f t="shared" si="70"/>
        <v>0</v>
      </c>
      <c r="BE217" s="145">
        <f t="shared" si="71"/>
        <v>0</v>
      </c>
      <c r="CA217" s="174">
        <v>1</v>
      </c>
      <c r="CB217" s="174">
        <v>7</v>
      </c>
      <c r="CZ217" s="145">
        <v>0</v>
      </c>
    </row>
    <row r="218" spans="1:104" ht="22.5" x14ac:dyDescent="0.2">
      <c r="A218" s="168">
        <v>181</v>
      </c>
      <c r="B218" s="169" t="s">
        <v>479</v>
      </c>
      <c r="C218" s="170" t="s">
        <v>480</v>
      </c>
      <c r="D218" s="171" t="s">
        <v>85</v>
      </c>
      <c r="E218" s="172">
        <v>22</v>
      </c>
      <c r="F218" s="172">
        <v>0</v>
      </c>
      <c r="G218" s="173">
        <f t="shared" si="66"/>
        <v>0</v>
      </c>
      <c r="O218" s="167">
        <v>2</v>
      </c>
      <c r="AA218" s="145">
        <v>1</v>
      </c>
      <c r="AB218" s="145">
        <v>7</v>
      </c>
      <c r="AC218" s="145">
        <v>7</v>
      </c>
      <c r="AZ218" s="145">
        <v>2</v>
      </c>
      <c r="BA218" s="145">
        <f t="shared" si="67"/>
        <v>0</v>
      </c>
      <c r="BB218" s="145">
        <f t="shared" si="68"/>
        <v>0</v>
      </c>
      <c r="BC218" s="145">
        <f t="shared" si="69"/>
        <v>0</v>
      </c>
      <c r="BD218" s="145">
        <f t="shared" si="70"/>
        <v>0</v>
      </c>
      <c r="BE218" s="145">
        <f t="shared" si="71"/>
        <v>0</v>
      </c>
      <c r="CA218" s="174">
        <v>1</v>
      </c>
      <c r="CB218" s="174">
        <v>7</v>
      </c>
      <c r="CZ218" s="145">
        <v>0</v>
      </c>
    </row>
    <row r="219" spans="1:104" x14ac:dyDescent="0.2">
      <c r="A219" s="168">
        <v>182</v>
      </c>
      <c r="B219" s="169" t="s">
        <v>481</v>
      </c>
      <c r="C219" s="170" t="s">
        <v>482</v>
      </c>
      <c r="D219" s="171" t="s">
        <v>85</v>
      </c>
      <c r="E219" s="172">
        <v>4</v>
      </c>
      <c r="F219" s="172">
        <v>0</v>
      </c>
      <c r="G219" s="173">
        <f t="shared" si="66"/>
        <v>0</v>
      </c>
      <c r="O219" s="167">
        <v>2</v>
      </c>
      <c r="AA219" s="145">
        <v>1</v>
      </c>
      <c r="AB219" s="145">
        <v>7</v>
      </c>
      <c r="AC219" s="145">
        <v>7</v>
      </c>
      <c r="AZ219" s="145">
        <v>2</v>
      </c>
      <c r="BA219" s="145">
        <f t="shared" si="67"/>
        <v>0</v>
      </c>
      <c r="BB219" s="145">
        <f t="shared" si="68"/>
        <v>0</v>
      </c>
      <c r="BC219" s="145">
        <f t="shared" si="69"/>
        <v>0</v>
      </c>
      <c r="BD219" s="145">
        <f t="shared" si="70"/>
        <v>0</v>
      </c>
      <c r="BE219" s="145">
        <f t="shared" si="71"/>
        <v>0</v>
      </c>
      <c r="CA219" s="174">
        <v>1</v>
      </c>
      <c r="CB219" s="174">
        <v>7</v>
      </c>
      <c r="CZ219" s="145">
        <v>0</v>
      </c>
    </row>
    <row r="220" spans="1:104" x14ac:dyDescent="0.2">
      <c r="A220" s="168">
        <v>183</v>
      </c>
      <c r="B220" s="169" t="s">
        <v>483</v>
      </c>
      <c r="C220" s="170" t="s">
        <v>484</v>
      </c>
      <c r="D220" s="171" t="s">
        <v>85</v>
      </c>
      <c r="E220" s="172">
        <v>4</v>
      </c>
      <c r="F220" s="172">
        <v>0</v>
      </c>
      <c r="G220" s="173">
        <f t="shared" si="66"/>
        <v>0</v>
      </c>
      <c r="O220" s="167">
        <v>2</v>
      </c>
      <c r="AA220" s="145">
        <v>1</v>
      </c>
      <c r="AB220" s="145">
        <v>7</v>
      </c>
      <c r="AC220" s="145">
        <v>7</v>
      </c>
      <c r="AZ220" s="145">
        <v>2</v>
      </c>
      <c r="BA220" s="145">
        <f t="shared" si="67"/>
        <v>0</v>
      </c>
      <c r="BB220" s="145">
        <f t="shared" si="68"/>
        <v>0</v>
      </c>
      <c r="BC220" s="145">
        <f t="shared" si="69"/>
        <v>0</v>
      </c>
      <c r="BD220" s="145">
        <f t="shared" si="70"/>
        <v>0</v>
      </c>
      <c r="BE220" s="145">
        <f t="shared" si="71"/>
        <v>0</v>
      </c>
      <c r="CA220" s="174">
        <v>1</v>
      </c>
      <c r="CB220" s="174">
        <v>7</v>
      </c>
      <c r="CZ220" s="145">
        <v>0</v>
      </c>
    </row>
    <row r="221" spans="1:104" x14ac:dyDescent="0.2">
      <c r="A221" s="168">
        <v>184</v>
      </c>
      <c r="B221" s="169" t="s">
        <v>485</v>
      </c>
      <c r="C221" s="170" t="s">
        <v>486</v>
      </c>
      <c r="D221" s="171" t="s">
        <v>85</v>
      </c>
      <c r="E221" s="172">
        <v>13</v>
      </c>
      <c r="F221" s="172">
        <v>0</v>
      </c>
      <c r="G221" s="173">
        <f t="shared" si="66"/>
        <v>0</v>
      </c>
      <c r="O221" s="167">
        <v>2</v>
      </c>
      <c r="AA221" s="145">
        <v>1</v>
      </c>
      <c r="AB221" s="145">
        <v>7</v>
      </c>
      <c r="AC221" s="145">
        <v>7</v>
      </c>
      <c r="AZ221" s="145">
        <v>2</v>
      </c>
      <c r="BA221" s="145">
        <f t="shared" si="67"/>
        <v>0</v>
      </c>
      <c r="BB221" s="145">
        <f t="shared" si="68"/>
        <v>0</v>
      </c>
      <c r="BC221" s="145">
        <f t="shared" si="69"/>
        <v>0</v>
      </c>
      <c r="BD221" s="145">
        <f t="shared" si="70"/>
        <v>0</v>
      </c>
      <c r="BE221" s="145">
        <f t="shared" si="71"/>
        <v>0</v>
      </c>
      <c r="CA221" s="174">
        <v>1</v>
      </c>
      <c r="CB221" s="174">
        <v>7</v>
      </c>
      <c r="CZ221" s="145">
        <v>0</v>
      </c>
    </row>
    <row r="222" spans="1:104" x14ac:dyDescent="0.2">
      <c r="A222" s="168">
        <v>185</v>
      </c>
      <c r="B222" s="169" t="s">
        <v>487</v>
      </c>
      <c r="C222" s="170" t="s">
        <v>488</v>
      </c>
      <c r="D222" s="171" t="s">
        <v>85</v>
      </c>
      <c r="E222" s="172">
        <v>1</v>
      </c>
      <c r="F222" s="172">
        <v>0</v>
      </c>
      <c r="G222" s="173">
        <f t="shared" si="66"/>
        <v>0</v>
      </c>
      <c r="O222" s="167">
        <v>2</v>
      </c>
      <c r="AA222" s="145">
        <v>1</v>
      </c>
      <c r="AB222" s="145">
        <v>7</v>
      </c>
      <c r="AC222" s="145">
        <v>7</v>
      </c>
      <c r="AZ222" s="145">
        <v>2</v>
      </c>
      <c r="BA222" s="145">
        <f t="shared" si="67"/>
        <v>0</v>
      </c>
      <c r="BB222" s="145">
        <f t="shared" si="68"/>
        <v>0</v>
      </c>
      <c r="BC222" s="145">
        <f t="shared" si="69"/>
        <v>0</v>
      </c>
      <c r="BD222" s="145">
        <f t="shared" si="70"/>
        <v>0</v>
      </c>
      <c r="BE222" s="145">
        <f t="shared" si="71"/>
        <v>0</v>
      </c>
      <c r="CA222" s="174">
        <v>1</v>
      </c>
      <c r="CB222" s="174">
        <v>7</v>
      </c>
      <c r="CZ222" s="145">
        <v>0</v>
      </c>
    </row>
    <row r="223" spans="1:104" ht="22.5" x14ac:dyDescent="0.2">
      <c r="A223" s="168">
        <v>186</v>
      </c>
      <c r="B223" s="169" t="s">
        <v>489</v>
      </c>
      <c r="C223" s="170" t="s">
        <v>490</v>
      </c>
      <c r="D223" s="171" t="s">
        <v>85</v>
      </c>
      <c r="E223" s="172">
        <v>4</v>
      </c>
      <c r="F223" s="172">
        <v>0</v>
      </c>
      <c r="G223" s="173">
        <f t="shared" si="66"/>
        <v>0</v>
      </c>
      <c r="O223" s="167">
        <v>2</v>
      </c>
      <c r="AA223" s="145">
        <v>1</v>
      </c>
      <c r="AB223" s="145">
        <v>7</v>
      </c>
      <c r="AC223" s="145">
        <v>7</v>
      </c>
      <c r="AZ223" s="145">
        <v>2</v>
      </c>
      <c r="BA223" s="145">
        <f t="shared" si="67"/>
        <v>0</v>
      </c>
      <c r="BB223" s="145">
        <f t="shared" si="68"/>
        <v>0</v>
      </c>
      <c r="BC223" s="145">
        <f t="shared" si="69"/>
        <v>0</v>
      </c>
      <c r="BD223" s="145">
        <f t="shared" si="70"/>
        <v>0</v>
      </c>
      <c r="BE223" s="145">
        <f t="shared" si="71"/>
        <v>0</v>
      </c>
      <c r="CA223" s="174">
        <v>1</v>
      </c>
      <c r="CB223" s="174">
        <v>7</v>
      </c>
      <c r="CZ223" s="145">
        <v>0</v>
      </c>
    </row>
    <row r="224" spans="1:104" ht="22.5" x14ac:dyDescent="0.2">
      <c r="A224" s="168">
        <v>187</v>
      </c>
      <c r="B224" s="169" t="s">
        <v>491</v>
      </c>
      <c r="C224" s="170" t="s">
        <v>492</v>
      </c>
      <c r="D224" s="171" t="s">
        <v>95</v>
      </c>
      <c r="E224" s="172">
        <v>0.97399999999999998</v>
      </c>
      <c r="F224" s="172">
        <v>0</v>
      </c>
      <c r="G224" s="173">
        <f t="shared" si="66"/>
        <v>0</v>
      </c>
      <c r="O224" s="167">
        <v>2</v>
      </c>
      <c r="AA224" s="145">
        <v>1</v>
      </c>
      <c r="AB224" s="145">
        <v>7</v>
      </c>
      <c r="AC224" s="145">
        <v>7</v>
      </c>
      <c r="AZ224" s="145">
        <v>2</v>
      </c>
      <c r="BA224" s="145">
        <f t="shared" si="67"/>
        <v>0</v>
      </c>
      <c r="BB224" s="145">
        <f t="shared" si="68"/>
        <v>0</v>
      </c>
      <c r="BC224" s="145">
        <f t="shared" si="69"/>
        <v>0</v>
      </c>
      <c r="BD224" s="145">
        <f t="shared" si="70"/>
        <v>0</v>
      </c>
      <c r="BE224" s="145">
        <f t="shared" si="71"/>
        <v>0</v>
      </c>
      <c r="CA224" s="174">
        <v>1</v>
      </c>
      <c r="CB224" s="174">
        <v>7</v>
      </c>
      <c r="CZ224" s="145">
        <v>0</v>
      </c>
    </row>
    <row r="225" spans="1:104" x14ac:dyDescent="0.2">
      <c r="A225" s="175"/>
      <c r="B225" s="176" t="s">
        <v>74</v>
      </c>
      <c r="C225" s="177" t="str">
        <f>CONCATENATE(B200," ",C200)</f>
        <v>766 Konstrukce truhlářské</v>
      </c>
      <c r="D225" s="178"/>
      <c r="E225" s="179"/>
      <c r="F225" s="180"/>
      <c r="G225" s="181">
        <f>SUM(G200:G224)</f>
        <v>0</v>
      </c>
      <c r="O225" s="167">
        <v>4</v>
      </c>
      <c r="BA225" s="182">
        <f>SUM(BA200:BA224)</f>
        <v>0</v>
      </c>
      <c r="BB225" s="182">
        <f>SUM(BB200:BB224)</f>
        <v>0</v>
      </c>
      <c r="BC225" s="182">
        <f>SUM(BC200:BC224)</f>
        <v>0</v>
      </c>
      <c r="BD225" s="182">
        <f>SUM(BD200:BD224)</f>
        <v>0</v>
      </c>
      <c r="BE225" s="182">
        <f>SUM(BE200:BE224)</f>
        <v>0</v>
      </c>
    </row>
    <row r="226" spans="1:104" x14ac:dyDescent="0.2">
      <c r="A226" s="160" t="s">
        <v>72</v>
      </c>
      <c r="B226" s="161" t="s">
        <v>493</v>
      </c>
      <c r="C226" s="162" t="s">
        <v>494</v>
      </c>
      <c r="D226" s="163"/>
      <c r="E226" s="164"/>
      <c r="F226" s="164"/>
      <c r="G226" s="165"/>
      <c r="H226" s="166"/>
      <c r="I226" s="166"/>
      <c r="O226" s="167">
        <v>1</v>
      </c>
    </row>
    <row r="227" spans="1:104" ht="22.5" x14ac:dyDescent="0.2">
      <c r="A227" s="168">
        <v>188</v>
      </c>
      <c r="B227" s="169" t="s">
        <v>495</v>
      </c>
      <c r="C227" s="170" t="s">
        <v>496</v>
      </c>
      <c r="D227" s="171" t="s">
        <v>153</v>
      </c>
      <c r="E227" s="172">
        <v>12.73</v>
      </c>
      <c r="F227" s="172">
        <v>0</v>
      </c>
      <c r="G227" s="173">
        <f t="shared" ref="G227:G235" si="72">E227*F227</f>
        <v>0</v>
      </c>
      <c r="O227" s="167">
        <v>2</v>
      </c>
      <c r="AA227" s="145">
        <v>1</v>
      </c>
      <c r="AB227" s="145">
        <v>7</v>
      </c>
      <c r="AC227" s="145">
        <v>7</v>
      </c>
      <c r="AZ227" s="145">
        <v>2</v>
      </c>
      <c r="BA227" s="145">
        <f t="shared" ref="BA227:BA235" si="73">IF(AZ227=1,G227,0)</f>
        <v>0</v>
      </c>
      <c r="BB227" s="145">
        <f t="shared" ref="BB227:BB235" si="74">IF(AZ227=2,G227,0)</f>
        <v>0</v>
      </c>
      <c r="BC227" s="145">
        <f t="shared" ref="BC227:BC235" si="75">IF(AZ227=3,G227,0)</f>
        <v>0</v>
      </c>
      <c r="BD227" s="145">
        <f t="shared" ref="BD227:BD235" si="76">IF(AZ227=4,G227,0)</f>
        <v>0</v>
      </c>
      <c r="BE227" s="145">
        <f t="shared" ref="BE227:BE235" si="77">IF(AZ227=5,G227,0)</f>
        <v>0</v>
      </c>
      <c r="CA227" s="174">
        <v>1</v>
      </c>
      <c r="CB227" s="174">
        <v>7</v>
      </c>
      <c r="CZ227" s="145">
        <v>0</v>
      </c>
    </row>
    <row r="228" spans="1:104" x14ac:dyDescent="0.2">
      <c r="A228" s="168">
        <v>189</v>
      </c>
      <c r="B228" s="169" t="s">
        <v>497</v>
      </c>
      <c r="C228" s="170" t="s">
        <v>498</v>
      </c>
      <c r="D228" s="171" t="s">
        <v>100</v>
      </c>
      <c r="E228" s="172">
        <v>44.67</v>
      </c>
      <c r="F228" s="172">
        <v>0</v>
      </c>
      <c r="G228" s="173">
        <f t="shared" si="72"/>
        <v>0</v>
      </c>
      <c r="O228" s="167">
        <v>2</v>
      </c>
      <c r="AA228" s="145">
        <v>1</v>
      </c>
      <c r="AB228" s="145">
        <v>7</v>
      </c>
      <c r="AC228" s="145">
        <v>7</v>
      </c>
      <c r="AZ228" s="145">
        <v>2</v>
      </c>
      <c r="BA228" s="145">
        <f t="shared" si="73"/>
        <v>0</v>
      </c>
      <c r="BB228" s="145">
        <f t="shared" si="74"/>
        <v>0</v>
      </c>
      <c r="BC228" s="145">
        <f t="shared" si="75"/>
        <v>0</v>
      </c>
      <c r="BD228" s="145">
        <f t="shared" si="76"/>
        <v>0</v>
      </c>
      <c r="BE228" s="145">
        <f t="shared" si="77"/>
        <v>0</v>
      </c>
      <c r="CA228" s="174">
        <v>1</v>
      </c>
      <c r="CB228" s="174">
        <v>7</v>
      </c>
      <c r="CZ228" s="145">
        <v>0</v>
      </c>
    </row>
    <row r="229" spans="1:104" x14ac:dyDescent="0.2">
      <c r="A229" s="168">
        <v>190</v>
      </c>
      <c r="B229" s="169" t="s">
        <v>499</v>
      </c>
      <c r="C229" s="170" t="s">
        <v>500</v>
      </c>
      <c r="D229" s="171" t="s">
        <v>100</v>
      </c>
      <c r="E229" s="172">
        <v>1.26</v>
      </c>
      <c r="F229" s="172">
        <v>0</v>
      </c>
      <c r="G229" s="173">
        <f t="shared" si="72"/>
        <v>0</v>
      </c>
      <c r="O229" s="167">
        <v>2</v>
      </c>
      <c r="AA229" s="145">
        <v>1</v>
      </c>
      <c r="AB229" s="145">
        <v>7</v>
      </c>
      <c r="AC229" s="145">
        <v>7</v>
      </c>
      <c r="AZ229" s="145">
        <v>2</v>
      </c>
      <c r="BA229" s="145">
        <f t="shared" si="73"/>
        <v>0</v>
      </c>
      <c r="BB229" s="145">
        <f t="shared" si="74"/>
        <v>0</v>
      </c>
      <c r="BC229" s="145">
        <f t="shared" si="75"/>
        <v>0</v>
      </c>
      <c r="BD229" s="145">
        <f t="shared" si="76"/>
        <v>0</v>
      </c>
      <c r="BE229" s="145">
        <f t="shared" si="77"/>
        <v>0</v>
      </c>
      <c r="CA229" s="174">
        <v>1</v>
      </c>
      <c r="CB229" s="174">
        <v>7</v>
      </c>
      <c r="CZ229" s="145">
        <v>0</v>
      </c>
    </row>
    <row r="230" spans="1:104" x14ac:dyDescent="0.2">
      <c r="A230" s="168">
        <v>191</v>
      </c>
      <c r="B230" s="169" t="s">
        <v>501</v>
      </c>
      <c r="C230" s="170" t="s">
        <v>502</v>
      </c>
      <c r="D230" s="171" t="s">
        <v>100</v>
      </c>
      <c r="E230" s="172">
        <v>44.67</v>
      </c>
      <c r="F230" s="172">
        <v>0</v>
      </c>
      <c r="G230" s="173">
        <f t="shared" si="72"/>
        <v>0</v>
      </c>
      <c r="O230" s="167">
        <v>2</v>
      </c>
      <c r="AA230" s="145">
        <v>1</v>
      </c>
      <c r="AB230" s="145">
        <v>7</v>
      </c>
      <c r="AC230" s="145">
        <v>7</v>
      </c>
      <c r="AZ230" s="145">
        <v>2</v>
      </c>
      <c r="BA230" s="145">
        <f t="shared" si="73"/>
        <v>0</v>
      </c>
      <c r="BB230" s="145">
        <f t="shared" si="74"/>
        <v>0</v>
      </c>
      <c r="BC230" s="145">
        <f t="shared" si="75"/>
        <v>0</v>
      </c>
      <c r="BD230" s="145">
        <f t="shared" si="76"/>
        <v>0</v>
      </c>
      <c r="BE230" s="145">
        <f t="shared" si="77"/>
        <v>0</v>
      </c>
      <c r="CA230" s="174">
        <v>1</v>
      </c>
      <c r="CB230" s="174">
        <v>7</v>
      </c>
      <c r="CZ230" s="145">
        <v>0</v>
      </c>
    </row>
    <row r="231" spans="1:104" x14ac:dyDescent="0.2">
      <c r="A231" s="168">
        <v>192</v>
      </c>
      <c r="B231" s="169" t="s">
        <v>503</v>
      </c>
      <c r="C231" s="170" t="s">
        <v>504</v>
      </c>
      <c r="D231" s="171" t="s">
        <v>100</v>
      </c>
      <c r="E231" s="172">
        <v>44.67</v>
      </c>
      <c r="F231" s="172">
        <v>0</v>
      </c>
      <c r="G231" s="173">
        <f t="shared" si="72"/>
        <v>0</v>
      </c>
      <c r="O231" s="167">
        <v>2</v>
      </c>
      <c r="AA231" s="145">
        <v>1</v>
      </c>
      <c r="AB231" s="145">
        <v>7</v>
      </c>
      <c r="AC231" s="145">
        <v>7</v>
      </c>
      <c r="AZ231" s="145">
        <v>2</v>
      </c>
      <c r="BA231" s="145">
        <f t="shared" si="73"/>
        <v>0</v>
      </c>
      <c r="BB231" s="145">
        <f t="shared" si="74"/>
        <v>0</v>
      </c>
      <c r="BC231" s="145">
        <f t="shared" si="75"/>
        <v>0</v>
      </c>
      <c r="BD231" s="145">
        <f t="shared" si="76"/>
        <v>0</v>
      </c>
      <c r="BE231" s="145">
        <f t="shared" si="77"/>
        <v>0</v>
      </c>
      <c r="CA231" s="174">
        <v>1</v>
      </c>
      <c r="CB231" s="174">
        <v>7</v>
      </c>
      <c r="CZ231" s="145">
        <v>8.0000000000000004E-4</v>
      </c>
    </row>
    <row r="232" spans="1:104" x14ac:dyDescent="0.2">
      <c r="A232" s="168">
        <v>193</v>
      </c>
      <c r="B232" s="169" t="s">
        <v>505</v>
      </c>
      <c r="C232" s="170" t="s">
        <v>506</v>
      </c>
      <c r="D232" s="171" t="s">
        <v>100</v>
      </c>
      <c r="E232" s="172">
        <v>48.24</v>
      </c>
      <c r="F232" s="172">
        <v>0</v>
      </c>
      <c r="G232" s="173">
        <f t="shared" si="72"/>
        <v>0</v>
      </c>
      <c r="O232" s="167">
        <v>2</v>
      </c>
      <c r="AA232" s="145">
        <v>1</v>
      </c>
      <c r="AB232" s="145">
        <v>7</v>
      </c>
      <c r="AC232" s="145">
        <v>7</v>
      </c>
      <c r="AZ232" s="145">
        <v>2</v>
      </c>
      <c r="BA232" s="145">
        <f t="shared" si="73"/>
        <v>0</v>
      </c>
      <c r="BB232" s="145">
        <f t="shared" si="74"/>
        <v>0</v>
      </c>
      <c r="BC232" s="145">
        <f t="shared" si="75"/>
        <v>0</v>
      </c>
      <c r="BD232" s="145">
        <f t="shared" si="76"/>
        <v>0</v>
      </c>
      <c r="BE232" s="145">
        <f t="shared" si="77"/>
        <v>0</v>
      </c>
      <c r="CA232" s="174">
        <v>1</v>
      </c>
      <c r="CB232" s="174">
        <v>7</v>
      </c>
      <c r="CZ232" s="145">
        <v>0</v>
      </c>
    </row>
    <row r="233" spans="1:104" ht="22.5" x14ac:dyDescent="0.2">
      <c r="A233" s="168">
        <v>194</v>
      </c>
      <c r="B233" s="169" t="s">
        <v>507</v>
      </c>
      <c r="C233" s="170" t="s">
        <v>508</v>
      </c>
      <c r="D233" s="171" t="s">
        <v>100</v>
      </c>
      <c r="E233" s="172">
        <v>9.58</v>
      </c>
      <c r="F233" s="172">
        <v>0</v>
      </c>
      <c r="G233" s="173">
        <f t="shared" si="72"/>
        <v>0</v>
      </c>
      <c r="O233" s="167">
        <v>2</v>
      </c>
      <c r="AA233" s="145">
        <v>1</v>
      </c>
      <c r="AB233" s="145">
        <v>7</v>
      </c>
      <c r="AC233" s="145">
        <v>7</v>
      </c>
      <c r="AZ233" s="145">
        <v>2</v>
      </c>
      <c r="BA233" s="145">
        <f t="shared" si="73"/>
        <v>0</v>
      </c>
      <c r="BB233" s="145">
        <f t="shared" si="74"/>
        <v>0</v>
      </c>
      <c r="BC233" s="145">
        <f t="shared" si="75"/>
        <v>0</v>
      </c>
      <c r="BD233" s="145">
        <f t="shared" si="76"/>
        <v>0</v>
      </c>
      <c r="BE233" s="145">
        <f t="shared" si="77"/>
        <v>0</v>
      </c>
      <c r="CA233" s="174">
        <v>1</v>
      </c>
      <c r="CB233" s="174">
        <v>7</v>
      </c>
      <c r="CZ233" s="145">
        <v>0</v>
      </c>
    </row>
    <row r="234" spans="1:104" x14ac:dyDescent="0.2">
      <c r="A234" s="168">
        <v>195</v>
      </c>
      <c r="B234" s="169" t="s">
        <v>509</v>
      </c>
      <c r="C234" s="170" t="s">
        <v>510</v>
      </c>
      <c r="D234" s="171" t="s">
        <v>100</v>
      </c>
      <c r="E234" s="172">
        <v>44.67</v>
      </c>
      <c r="F234" s="172">
        <v>0</v>
      </c>
      <c r="G234" s="173">
        <f t="shared" si="72"/>
        <v>0</v>
      </c>
      <c r="O234" s="167">
        <v>2</v>
      </c>
      <c r="AA234" s="145">
        <v>1</v>
      </c>
      <c r="AB234" s="145">
        <v>7</v>
      </c>
      <c r="AC234" s="145">
        <v>7</v>
      </c>
      <c r="AZ234" s="145">
        <v>2</v>
      </c>
      <c r="BA234" s="145">
        <f t="shared" si="73"/>
        <v>0</v>
      </c>
      <c r="BB234" s="145">
        <f t="shared" si="74"/>
        <v>0</v>
      </c>
      <c r="BC234" s="145">
        <f t="shared" si="75"/>
        <v>0</v>
      </c>
      <c r="BD234" s="145">
        <f t="shared" si="76"/>
        <v>0</v>
      </c>
      <c r="BE234" s="145">
        <f t="shared" si="77"/>
        <v>0</v>
      </c>
      <c r="CA234" s="174">
        <v>1</v>
      </c>
      <c r="CB234" s="174">
        <v>7</v>
      </c>
      <c r="CZ234" s="145">
        <v>0</v>
      </c>
    </row>
    <row r="235" spans="1:104" ht="22.5" x14ac:dyDescent="0.2">
      <c r="A235" s="168">
        <v>196</v>
      </c>
      <c r="B235" s="169" t="s">
        <v>511</v>
      </c>
      <c r="C235" s="170" t="s">
        <v>512</v>
      </c>
      <c r="D235" s="171" t="s">
        <v>95</v>
      </c>
      <c r="E235" s="172">
        <v>1.1259999999999999</v>
      </c>
      <c r="F235" s="172">
        <v>0</v>
      </c>
      <c r="G235" s="173">
        <f t="shared" si="72"/>
        <v>0</v>
      </c>
      <c r="O235" s="167">
        <v>2</v>
      </c>
      <c r="AA235" s="145">
        <v>1</v>
      </c>
      <c r="AB235" s="145">
        <v>7</v>
      </c>
      <c r="AC235" s="145">
        <v>7</v>
      </c>
      <c r="AZ235" s="145">
        <v>2</v>
      </c>
      <c r="BA235" s="145">
        <f t="shared" si="73"/>
        <v>0</v>
      </c>
      <c r="BB235" s="145">
        <f t="shared" si="74"/>
        <v>0</v>
      </c>
      <c r="BC235" s="145">
        <f t="shared" si="75"/>
        <v>0</v>
      </c>
      <c r="BD235" s="145">
        <f t="shared" si="76"/>
        <v>0</v>
      </c>
      <c r="BE235" s="145">
        <f t="shared" si="77"/>
        <v>0</v>
      </c>
      <c r="CA235" s="174">
        <v>1</v>
      </c>
      <c r="CB235" s="174">
        <v>7</v>
      </c>
      <c r="CZ235" s="145">
        <v>0</v>
      </c>
    </row>
    <row r="236" spans="1:104" x14ac:dyDescent="0.2">
      <c r="A236" s="175"/>
      <c r="B236" s="176" t="s">
        <v>74</v>
      </c>
      <c r="C236" s="177" t="str">
        <f>CONCATENATE(B226," ",C226)</f>
        <v>771 Podlahy z dlaždic</v>
      </c>
      <c r="D236" s="178"/>
      <c r="E236" s="179"/>
      <c r="F236" s="180"/>
      <c r="G236" s="181">
        <f>SUM(G226:G235)</f>
        <v>0</v>
      </c>
      <c r="O236" s="167">
        <v>4</v>
      </c>
      <c r="BA236" s="182">
        <f>SUM(BA226:BA235)</f>
        <v>0</v>
      </c>
      <c r="BB236" s="182">
        <f>SUM(BB226:BB235)</f>
        <v>0</v>
      </c>
      <c r="BC236" s="182">
        <f>SUM(BC226:BC235)</f>
        <v>0</v>
      </c>
      <c r="BD236" s="182">
        <f>SUM(BD226:BD235)</f>
        <v>0</v>
      </c>
      <c r="BE236" s="182">
        <f>SUM(BE226:BE235)</f>
        <v>0</v>
      </c>
    </row>
    <row r="237" spans="1:104" x14ac:dyDescent="0.2">
      <c r="A237" s="160" t="s">
        <v>72</v>
      </c>
      <c r="B237" s="161" t="s">
        <v>513</v>
      </c>
      <c r="C237" s="162" t="s">
        <v>514</v>
      </c>
      <c r="D237" s="163"/>
      <c r="E237" s="164"/>
      <c r="F237" s="164"/>
      <c r="G237" s="165"/>
      <c r="H237" s="166"/>
      <c r="I237" s="166"/>
      <c r="O237" s="167">
        <v>1</v>
      </c>
    </row>
    <row r="238" spans="1:104" ht="22.5" x14ac:dyDescent="0.2">
      <c r="A238" s="168">
        <v>197</v>
      </c>
      <c r="B238" s="169" t="s">
        <v>515</v>
      </c>
      <c r="C238" s="170" t="s">
        <v>516</v>
      </c>
      <c r="D238" s="171" t="s">
        <v>100</v>
      </c>
      <c r="E238" s="172">
        <v>166.11</v>
      </c>
      <c r="F238" s="172">
        <v>0</v>
      </c>
      <c r="G238" s="173">
        <f>E238*F238</f>
        <v>0</v>
      </c>
      <c r="O238" s="167">
        <v>2</v>
      </c>
      <c r="AA238" s="145">
        <v>1</v>
      </c>
      <c r="AB238" s="145">
        <v>7</v>
      </c>
      <c r="AC238" s="145">
        <v>7</v>
      </c>
      <c r="AZ238" s="145">
        <v>2</v>
      </c>
      <c r="BA238" s="145">
        <f>IF(AZ238=1,G238,0)</f>
        <v>0</v>
      </c>
      <c r="BB238" s="145">
        <f>IF(AZ238=2,G238,0)</f>
        <v>0</v>
      </c>
      <c r="BC238" s="145">
        <f>IF(AZ238=3,G238,0)</f>
        <v>0</v>
      </c>
      <c r="BD238" s="145">
        <f>IF(AZ238=4,G238,0)</f>
        <v>0</v>
      </c>
      <c r="BE238" s="145">
        <f>IF(AZ238=5,G238,0)</f>
        <v>0</v>
      </c>
      <c r="CA238" s="174">
        <v>1</v>
      </c>
      <c r="CB238" s="174">
        <v>7</v>
      </c>
      <c r="CZ238" s="145">
        <v>0</v>
      </c>
    </row>
    <row r="239" spans="1:104" x14ac:dyDescent="0.2">
      <c r="A239" s="168">
        <v>198</v>
      </c>
      <c r="B239" s="169" t="s">
        <v>517</v>
      </c>
      <c r="C239" s="170" t="s">
        <v>518</v>
      </c>
      <c r="D239" s="171" t="s">
        <v>100</v>
      </c>
      <c r="E239" s="172">
        <v>30.56</v>
      </c>
      <c r="F239" s="172">
        <v>0</v>
      </c>
      <c r="G239" s="173">
        <f>E239*F239</f>
        <v>0</v>
      </c>
      <c r="O239" s="167">
        <v>2</v>
      </c>
      <c r="AA239" s="145">
        <v>1</v>
      </c>
      <c r="AB239" s="145">
        <v>7</v>
      </c>
      <c r="AC239" s="145">
        <v>7</v>
      </c>
      <c r="AZ239" s="145">
        <v>2</v>
      </c>
      <c r="BA239" s="145">
        <f>IF(AZ239=1,G239,0)</f>
        <v>0</v>
      </c>
      <c r="BB239" s="145">
        <f>IF(AZ239=2,G239,0)</f>
        <v>0</v>
      </c>
      <c r="BC239" s="145">
        <f>IF(AZ239=3,G239,0)</f>
        <v>0</v>
      </c>
      <c r="BD239" s="145">
        <f>IF(AZ239=4,G239,0)</f>
        <v>0</v>
      </c>
      <c r="BE239" s="145">
        <f>IF(AZ239=5,G239,0)</f>
        <v>0</v>
      </c>
      <c r="CA239" s="174">
        <v>1</v>
      </c>
      <c r="CB239" s="174">
        <v>7</v>
      </c>
      <c r="CZ239" s="145">
        <v>0</v>
      </c>
    </row>
    <row r="240" spans="1:104" x14ac:dyDescent="0.2">
      <c r="A240" s="175"/>
      <c r="B240" s="176" t="s">
        <v>74</v>
      </c>
      <c r="C240" s="177" t="str">
        <f>CONCATENATE(B237," ",C237)</f>
        <v>775 Podlahy dřevěné (parkety, vlysy aj.)</v>
      </c>
      <c r="D240" s="178"/>
      <c r="E240" s="179"/>
      <c r="F240" s="180"/>
      <c r="G240" s="181">
        <f>SUM(G237:G239)</f>
        <v>0</v>
      </c>
      <c r="O240" s="167">
        <v>4</v>
      </c>
      <c r="BA240" s="182">
        <f>SUM(BA237:BA239)</f>
        <v>0</v>
      </c>
      <c r="BB240" s="182">
        <f>SUM(BB237:BB239)</f>
        <v>0</v>
      </c>
      <c r="BC240" s="182">
        <f>SUM(BC237:BC239)</f>
        <v>0</v>
      </c>
      <c r="BD240" s="182">
        <f>SUM(BD237:BD239)</f>
        <v>0</v>
      </c>
      <c r="BE240" s="182">
        <f>SUM(BE237:BE239)</f>
        <v>0</v>
      </c>
    </row>
    <row r="241" spans="1:104" x14ac:dyDescent="0.2">
      <c r="A241" s="160" t="s">
        <v>72</v>
      </c>
      <c r="B241" s="161" t="s">
        <v>519</v>
      </c>
      <c r="C241" s="162" t="s">
        <v>520</v>
      </c>
      <c r="D241" s="163"/>
      <c r="E241" s="164"/>
      <c r="F241" s="164"/>
      <c r="G241" s="165"/>
      <c r="H241" s="166"/>
      <c r="I241" s="166"/>
      <c r="O241" s="167">
        <v>1</v>
      </c>
    </row>
    <row r="242" spans="1:104" x14ac:dyDescent="0.2">
      <c r="A242" s="168">
        <v>199</v>
      </c>
      <c r="B242" s="169" t="s">
        <v>521</v>
      </c>
      <c r="C242" s="170" t="s">
        <v>522</v>
      </c>
      <c r="D242" s="171" t="s">
        <v>153</v>
      </c>
      <c r="E242" s="172">
        <v>26.59</v>
      </c>
      <c r="F242" s="172">
        <v>0</v>
      </c>
      <c r="G242" s="173">
        <f t="shared" ref="G242:G250" si="78">E242*F242</f>
        <v>0</v>
      </c>
      <c r="O242" s="167">
        <v>2</v>
      </c>
      <c r="AA242" s="145">
        <v>1</v>
      </c>
      <c r="AB242" s="145">
        <v>7</v>
      </c>
      <c r="AC242" s="145">
        <v>7</v>
      </c>
      <c r="AZ242" s="145">
        <v>2</v>
      </c>
      <c r="BA242" s="145">
        <f t="shared" ref="BA242:BA250" si="79">IF(AZ242=1,G242,0)</f>
        <v>0</v>
      </c>
      <c r="BB242" s="145">
        <f t="shared" ref="BB242:BB250" si="80">IF(AZ242=2,G242,0)</f>
        <v>0</v>
      </c>
      <c r="BC242" s="145">
        <f t="shared" ref="BC242:BC250" si="81">IF(AZ242=3,G242,0)</f>
        <v>0</v>
      </c>
      <c r="BD242" s="145">
        <f t="shared" ref="BD242:BD250" si="82">IF(AZ242=4,G242,0)</f>
        <v>0</v>
      </c>
      <c r="BE242" s="145">
        <f t="shared" ref="BE242:BE250" si="83">IF(AZ242=5,G242,0)</f>
        <v>0</v>
      </c>
      <c r="CA242" s="174">
        <v>1</v>
      </c>
      <c r="CB242" s="174">
        <v>7</v>
      </c>
      <c r="CZ242" s="145">
        <v>0</v>
      </c>
    </row>
    <row r="243" spans="1:104" ht="22.5" x14ac:dyDescent="0.2">
      <c r="A243" s="168">
        <v>200</v>
      </c>
      <c r="B243" s="169" t="s">
        <v>523</v>
      </c>
      <c r="C243" s="170" t="s">
        <v>524</v>
      </c>
      <c r="D243" s="171" t="s">
        <v>153</v>
      </c>
      <c r="E243" s="172">
        <v>182.83</v>
      </c>
      <c r="F243" s="172">
        <v>0</v>
      </c>
      <c r="G243" s="173">
        <f t="shared" si="78"/>
        <v>0</v>
      </c>
      <c r="O243" s="167">
        <v>2</v>
      </c>
      <c r="AA243" s="145">
        <v>1</v>
      </c>
      <c r="AB243" s="145">
        <v>7</v>
      </c>
      <c r="AC243" s="145">
        <v>7</v>
      </c>
      <c r="AZ243" s="145">
        <v>2</v>
      </c>
      <c r="BA243" s="145">
        <f t="shared" si="79"/>
        <v>0</v>
      </c>
      <c r="BB243" s="145">
        <f t="shared" si="80"/>
        <v>0</v>
      </c>
      <c r="BC243" s="145">
        <f t="shared" si="81"/>
        <v>0</v>
      </c>
      <c r="BD243" s="145">
        <f t="shared" si="82"/>
        <v>0</v>
      </c>
      <c r="BE243" s="145">
        <f t="shared" si="83"/>
        <v>0</v>
      </c>
      <c r="CA243" s="174">
        <v>1</v>
      </c>
      <c r="CB243" s="174">
        <v>7</v>
      </c>
      <c r="CZ243" s="145">
        <v>0</v>
      </c>
    </row>
    <row r="244" spans="1:104" x14ac:dyDescent="0.2">
      <c r="A244" s="168">
        <v>201</v>
      </c>
      <c r="B244" s="169" t="s">
        <v>525</v>
      </c>
      <c r="C244" s="170" t="s">
        <v>526</v>
      </c>
      <c r="D244" s="171" t="s">
        <v>100</v>
      </c>
      <c r="E244" s="172">
        <v>150.79</v>
      </c>
      <c r="F244" s="172">
        <v>0</v>
      </c>
      <c r="G244" s="173">
        <f t="shared" si="78"/>
        <v>0</v>
      </c>
      <c r="O244" s="167">
        <v>2</v>
      </c>
      <c r="AA244" s="145">
        <v>1</v>
      </c>
      <c r="AB244" s="145">
        <v>7</v>
      </c>
      <c r="AC244" s="145">
        <v>7</v>
      </c>
      <c r="AZ244" s="145">
        <v>2</v>
      </c>
      <c r="BA244" s="145">
        <f t="shared" si="79"/>
        <v>0</v>
      </c>
      <c r="BB244" s="145">
        <f t="shared" si="80"/>
        <v>0</v>
      </c>
      <c r="BC244" s="145">
        <f t="shared" si="81"/>
        <v>0</v>
      </c>
      <c r="BD244" s="145">
        <f t="shared" si="82"/>
        <v>0</v>
      </c>
      <c r="BE244" s="145">
        <f t="shared" si="83"/>
        <v>0</v>
      </c>
      <c r="CA244" s="174">
        <v>1</v>
      </c>
      <c r="CB244" s="174">
        <v>7</v>
      </c>
      <c r="CZ244" s="145">
        <v>0</v>
      </c>
    </row>
    <row r="245" spans="1:104" x14ac:dyDescent="0.2">
      <c r="A245" s="168">
        <v>202</v>
      </c>
      <c r="B245" s="169" t="s">
        <v>527</v>
      </c>
      <c r="C245" s="170" t="s">
        <v>528</v>
      </c>
      <c r="D245" s="171" t="s">
        <v>100</v>
      </c>
      <c r="E245" s="172">
        <v>223.86</v>
      </c>
      <c r="F245" s="172">
        <v>0</v>
      </c>
      <c r="G245" s="173">
        <f t="shared" si="78"/>
        <v>0</v>
      </c>
      <c r="O245" s="167">
        <v>2</v>
      </c>
      <c r="AA245" s="145">
        <v>1</v>
      </c>
      <c r="AB245" s="145">
        <v>7</v>
      </c>
      <c r="AC245" s="145">
        <v>7</v>
      </c>
      <c r="AZ245" s="145">
        <v>2</v>
      </c>
      <c r="BA245" s="145">
        <f t="shared" si="79"/>
        <v>0</v>
      </c>
      <c r="BB245" s="145">
        <f t="shared" si="80"/>
        <v>0</v>
      </c>
      <c r="BC245" s="145">
        <f t="shared" si="81"/>
        <v>0</v>
      </c>
      <c r="BD245" s="145">
        <f t="shared" si="82"/>
        <v>0</v>
      </c>
      <c r="BE245" s="145">
        <f t="shared" si="83"/>
        <v>0</v>
      </c>
      <c r="CA245" s="174">
        <v>1</v>
      </c>
      <c r="CB245" s="174">
        <v>7</v>
      </c>
      <c r="CZ245" s="145">
        <v>0</v>
      </c>
    </row>
    <row r="246" spans="1:104" x14ac:dyDescent="0.2">
      <c r="A246" s="168">
        <v>203</v>
      </c>
      <c r="B246" s="169" t="s">
        <v>529</v>
      </c>
      <c r="C246" s="170" t="s">
        <v>530</v>
      </c>
      <c r="D246" s="171" t="s">
        <v>100</v>
      </c>
      <c r="E246" s="172">
        <v>16.75</v>
      </c>
      <c r="F246" s="172">
        <v>0</v>
      </c>
      <c r="G246" s="173">
        <f t="shared" si="78"/>
        <v>0</v>
      </c>
      <c r="O246" s="167">
        <v>2</v>
      </c>
      <c r="AA246" s="145">
        <v>1</v>
      </c>
      <c r="AB246" s="145">
        <v>7</v>
      </c>
      <c r="AC246" s="145">
        <v>7</v>
      </c>
      <c r="AZ246" s="145">
        <v>2</v>
      </c>
      <c r="BA246" s="145">
        <f t="shared" si="79"/>
        <v>0</v>
      </c>
      <c r="BB246" s="145">
        <f t="shared" si="80"/>
        <v>0</v>
      </c>
      <c r="BC246" s="145">
        <f t="shared" si="81"/>
        <v>0</v>
      </c>
      <c r="BD246" s="145">
        <f t="shared" si="82"/>
        <v>0</v>
      </c>
      <c r="BE246" s="145">
        <f t="shared" si="83"/>
        <v>0</v>
      </c>
      <c r="CA246" s="174">
        <v>1</v>
      </c>
      <c r="CB246" s="174">
        <v>7</v>
      </c>
      <c r="CZ246" s="145">
        <v>0</v>
      </c>
    </row>
    <row r="247" spans="1:104" x14ac:dyDescent="0.2">
      <c r="A247" s="168">
        <v>204</v>
      </c>
      <c r="B247" s="169" t="s">
        <v>531</v>
      </c>
      <c r="C247" s="170" t="s">
        <v>532</v>
      </c>
      <c r="D247" s="171" t="s">
        <v>100</v>
      </c>
      <c r="E247" s="172">
        <v>10.46</v>
      </c>
      <c r="F247" s="172">
        <v>0</v>
      </c>
      <c r="G247" s="173">
        <f t="shared" si="78"/>
        <v>0</v>
      </c>
      <c r="O247" s="167">
        <v>2</v>
      </c>
      <c r="AA247" s="145">
        <v>1</v>
      </c>
      <c r="AB247" s="145">
        <v>7</v>
      </c>
      <c r="AC247" s="145">
        <v>7</v>
      </c>
      <c r="AZ247" s="145">
        <v>2</v>
      </c>
      <c r="BA247" s="145">
        <f t="shared" si="79"/>
        <v>0</v>
      </c>
      <c r="BB247" s="145">
        <f t="shared" si="80"/>
        <v>0</v>
      </c>
      <c r="BC247" s="145">
        <f t="shared" si="81"/>
        <v>0</v>
      </c>
      <c r="BD247" s="145">
        <f t="shared" si="82"/>
        <v>0</v>
      </c>
      <c r="BE247" s="145">
        <f t="shared" si="83"/>
        <v>0</v>
      </c>
      <c r="CA247" s="174">
        <v>1</v>
      </c>
      <c r="CB247" s="174">
        <v>7</v>
      </c>
      <c r="CZ247" s="145">
        <v>0</v>
      </c>
    </row>
    <row r="248" spans="1:104" x14ac:dyDescent="0.2">
      <c r="A248" s="168">
        <v>205</v>
      </c>
      <c r="B248" s="169" t="s">
        <v>533</v>
      </c>
      <c r="C248" s="170" t="s">
        <v>534</v>
      </c>
      <c r="D248" s="171" t="s">
        <v>100</v>
      </c>
      <c r="E248" s="172">
        <v>150.79</v>
      </c>
      <c r="F248" s="172">
        <v>0</v>
      </c>
      <c r="G248" s="173">
        <f t="shared" si="78"/>
        <v>0</v>
      </c>
      <c r="O248" s="167">
        <v>2</v>
      </c>
      <c r="AA248" s="145">
        <v>1</v>
      </c>
      <c r="AB248" s="145">
        <v>7</v>
      </c>
      <c r="AC248" s="145">
        <v>7</v>
      </c>
      <c r="AZ248" s="145">
        <v>2</v>
      </c>
      <c r="BA248" s="145">
        <f t="shared" si="79"/>
        <v>0</v>
      </c>
      <c r="BB248" s="145">
        <f t="shared" si="80"/>
        <v>0</v>
      </c>
      <c r="BC248" s="145">
        <f t="shared" si="81"/>
        <v>0</v>
      </c>
      <c r="BD248" s="145">
        <f t="shared" si="82"/>
        <v>0</v>
      </c>
      <c r="BE248" s="145">
        <f t="shared" si="83"/>
        <v>0</v>
      </c>
      <c r="CA248" s="174">
        <v>1</v>
      </c>
      <c r="CB248" s="174">
        <v>7</v>
      </c>
      <c r="CZ248" s="145">
        <v>0</v>
      </c>
    </row>
    <row r="249" spans="1:104" x14ac:dyDescent="0.2">
      <c r="A249" s="168">
        <v>206</v>
      </c>
      <c r="B249" s="169" t="s">
        <v>535</v>
      </c>
      <c r="C249" s="170" t="s">
        <v>536</v>
      </c>
      <c r="D249" s="171" t="s">
        <v>100</v>
      </c>
      <c r="E249" s="172">
        <v>150.79</v>
      </c>
      <c r="F249" s="172">
        <v>0</v>
      </c>
      <c r="G249" s="173">
        <f t="shared" si="78"/>
        <v>0</v>
      </c>
      <c r="O249" s="167">
        <v>2</v>
      </c>
      <c r="AA249" s="145">
        <v>1</v>
      </c>
      <c r="AB249" s="145">
        <v>7</v>
      </c>
      <c r="AC249" s="145">
        <v>7</v>
      </c>
      <c r="AZ249" s="145">
        <v>2</v>
      </c>
      <c r="BA249" s="145">
        <f t="shared" si="79"/>
        <v>0</v>
      </c>
      <c r="BB249" s="145">
        <f t="shared" si="80"/>
        <v>0</v>
      </c>
      <c r="BC249" s="145">
        <f t="shared" si="81"/>
        <v>0</v>
      </c>
      <c r="BD249" s="145">
        <f t="shared" si="82"/>
        <v>0</v>
      </c>
      <c r="BE249" s="145">
        <f t="shared" si="83"/>
        <v>0</v>
      </c>
      <c r="CA249" s="174">
        <v>1</v>
      </c>
      <c r="CB249" s="174">
        <v>7</v>
      </c>
      <c r="CZ249" s="145">
        <v>0</v>
      </c>
    </row>
    <row r="250" spans="1:104" ht="22.5" x14ac:dyDescent="0.2">
      <c r="A250" s="168">
        <v>207</v>
      </c>
      <c r="B250" s="169" t="s">
        <v>537</v>
      </c>
      <c r="C250" s="170" t="s">
        <v>538</v>
      </c>
      <c r="D250" s="171" t="s">
        <v>100</v>
      </c>
      <c r="E250" s="172">
        <v>150.79</v>
      </c>
      <c r="F250" s="172">
        <v>0</v>
      </c>
      <c r="G250" s="173">
        <f t="shared" si="78"/>
        <v>0</v>
      </c>
      <c r="O250" s="167">
        <v>2</v>
      </c>
      <c r="AA250" s="145">
        <v>1</v>
      </c>
      <c r="AB250" s="145">
        <v>7</v>
      </c>
      <c r="AC250" s="145">
        <v>7</v>
      </c>
      <c r="AZ250" s="145">
        <v>2</v>
      </c>
      <c r="BA250" s="145">
        <f t="shared" si="79"/>
        <v>0</v>
      </c>
      <c r="BB250" s="145">
        <f t="shared" si="80"/>
        <v>0</v>
      </c>
      <c r="BC250" s="145">
        <f t="shared" si="81"/>
        <v>0</v>
      </c>
      <c r="BD250" s="145">
        <f t="shared" si="82"/>
        <v>0</v>
      </c>
      <c r="BE250" s="145">
        <f t="shared" si="83"/>
        <v>0</v>
      </c>
      <c r="CA250" s="174">
        <v>1</v>
      </c>
      <c r="CB250" s="174">
        <v>7</v>
      </c>
      <c r="CZ250" s="145">
        <v>0</v>
      </c>
    </row>
    <row r="251" spans="1:104" x14ac:dyDescent="0.2">
      <c r="A251" s="175"/>
      <c r="B251" s="176" t="s">
        <v>74</v>
      </c>
      <c r="C251" s="177" t="str">
        <f>CONCATENATE(B241," ",C241)</f>
        <v>776 Podlahy povlakové</v>
      </c>
      <c r="D251" s="178"/>
      <c r="E251" s="179"/>
      <c r="F251" s="180"/>
      <c r="G251" s="181">
        <f>SUM(G241:G250)</f>
        <v>0</v>
      </c>
      <c r="O251" s="167">
        <v>4</v>
      </c>
      <c r="BA251" s="182">
        <f>SUM(BA241:BA250)</f>
        <v>0</v>
      </c>
      <c r="BB251" s="182">
        <f>SUM(BB241:BB250)</f>
        <v>0</v>
      </c>
      <c r="BC251" s="182">
        <f>SUM(BC241:BC250)</f>
        <v>0</v>
      </c>
      <c r="BD251" s="182">
        <f>SUM(BD241:BD250)</f>
        <v>0</v>
      </c>
      <c r="BE251" s="182">
        <f>SUM(BE241:BE250)</f>
        <v>0</v>
      </c>
    </row>
    <row r="252" spans="1:104" x14ac:dyDescent="0.2">
      <c r="A252" s="160" t="s">
        <v>72</v>
      </c>
      <c r="B252" s="161" t="s">
        <v>539</v>
      </c>
      <c r="C252" s="162" t="s">
        <v>540</v>
      </c>
      <c r="D252" s="163"/>
      <c r="E252" s="164"/>
      <c r="F252" s="164"/>
      <c r="G252" s="165"/>
      <c r="H252" s="166"/>
      <c r="I252" s="166"/>
      <c r="O252" s="167">
        <v>1</v>
      </c>
    </row>
    <row r="253" spans="1:104" ht="22.5" x14ac:dyDescent="0.2">
      <c r="A253" s="168">
        <v>208</v>
      </c>
      <c r="B253" s="169" t="s">
        <v>541</v>
      </c>
      <c r="C253" s="170" t="s">
        <v>542</v>
      </c>
      <c r="D253" s="171" t="s">
        <v>100</v>
      </c>
      <c r="E253" s="172">
        <v>66.55</v>
      </c>
      <c r="F253" s="172">
        <v>0</v>
      </c>
      <c r="G253" s="173">
        <f>E253*F253</f>
        <v>0</v>
      </c>
      <c r="O253" s="167">
        <v>2</v>
      </c>
      <c r="AA253" s="145">
        <v>1</v>
      </c>
      <c r="AB253" s="145">
        <v>7</v>
      </c>
      <c r="AC253" s="145">
        <v>7</v>
      </c>
      <c r="AZ253" s="145">
        <v>2</v>
      </c>
      <c r="BA253" s="145">
        <f>IF(AZ253=1,G253,0)</f>
        <v>0</v>
      </c>
      <c r="BB253" s="145">
        <f>IF(AZ253=2,G253,0)</f>
        <v>0</v>
      </c>
      <c r="BC253" s="145">
        <f>IF(AZ253=3,G253,0)</f>
        <v>0</v>
      </c>
      <c r="BD253" s="145">
        <f>IF(AZ253=4,G253,0)</f>
        <v>0</v>
      </c>
      <c r="BE253" s="145">
        <f>IF(AZ253=5,G253,0)</f>
        <v>0</v>
      </c>
      <c r="CA253" s="174">
        <v>1</v>
      </c>
      <c r="CB253" s="174">
        <v>7</v>
      </c>
      <c r="CZ253" s="145">
        <v>1.5740000000000001E-2</v>
      </c>
    </row>
    <row r="254" spans="1:104" x14ac:dyDescent="0.2">
      <c r="A254" s="168">
        <v>209</v>
      </c>
      <c r="B254" s="169" t="s">
        <v>543</v>
      </c>
      <c r="C254" s="170" t="s">
        <v>544</v>
      </c>
      <c r="D254" s="171" t="s">
        <v>95</v>
      </c>
      <c r="E254" s="172">
        <v>1.0474969999999999</v>
      </c>
      <c r="F254" s="172">
        <v>0</v>
      </c>
      <c r="G254" s="173">
        <f>E254*F254</f>
        <v>0</v>
      </c>
      <c r="O254" s="167">
        <v>2</v>
      </c>
      <c r="AA254" s="145">
        <v>7</v>
      </c>
      <c r="AB254" s="145">
        <v>1001</v>
      </c>
      <c r="AC254" s="145">
        <v>5</v>
      </c>
      <c r="AZ254" s="145">
        <v>2</v>
      </c>
      <c r="BA254" s="145">
        <f>IF(AZ254=1,G254,0)</f>
        <v>0</v>
      </c>
      <c r="BB254" s="145">
        <f>IF(AZ254=2,G254,0)</f>
        <v>0</v>
      </c>
      <c r="BC254" s="145">
        <f>IF(AZ254=3,G254,0)</f>
        <v>0</v>
      </c>
      <c r="BD254" s="145">
        <f>IF(AZ254=4,G254,0)</f>
        <v>0</v>
      </c>
      <c r="BE254" s="145">
        <f>IF(AZ254=5,G254,0)</f>
        <v>0</v>
      </c>
      <c r="CA254" s="174">
        <v>7</v>
      </c>
      <c r="CB254" s="174">
        <v>1001</v>
      </c>
      <c r="CZ254" s="145">
        <v>0</v>
      </c>
    </row>
    <row r="255" spans="1:104" x14ac:dyDescent="0.2">
      <c r="A255" s="175"/>
      <c r="B255" s="176" t="s">
        <v>74</v>
      </c>
      <c r="C255" s="177" t="str">
        <f>CONCATENATE(B252," ",C252)</f>
        <v>762 Konstrukce tesařské</v>
      </c>
      <c r="D255" s="178"/>
      <c r="E255" s="179"/>
      <c r="F255" s="180"/>
      <c r="G255" s="181">
        <f>SUM(G252:G254)</f>
        <v>0</v>
      </c>
      <c r="O255" s="167">
        <v>4</v>
      </c>
      <c r="BA255" s="182">
        <f>SUM(BA252:BA254)</f>
        <v>0</v>
      </c>
      <c r="BB255" s="182">
        <f>SUM(BB252:BB254)</f>
        <v>0</v>
      </c>
      <c r="BC255" s="182">
        <f>SUM(BC252:BC254)</f>
        <v>0</v>
      </c>
      <c r="BD255" s="182">
        <f>SUM(BD252:BD254)</f>
        <v>0</v>
      </c>
      <c r="BE255" s="182">
        <f>SUM(BE252:BE254)</f>
        <v>0</v>
      </c>
    </row>
    <row r="256" spans="1:104" x14ac:dyDescent="0.2">
      <c r="A256" s="160" t="s">
        <v>72</v>
      </c>
      <c r="B256" s="161" t="s">
        <v>519</v>
      </c>
      <c r="C256" s="162" t="s">
        <v>520</v>
      </c>
      <c r="D256" s="163"/>
      <c r="E256" s="164"/>
      <c r="F256" s="164"/>
      <c r="G256" s="165"/>
      <c r="H256" s="166"/>
      <c r="I256" s="166"/>
      <c r="O256" s="167">
        <v>1</v>
      </c>
    </row>
    <row r="257" spans="1:104" ht="22.5" x14ac:dyDescent="0.2">
      <c r="A257" s="168">
        <v>210</v>
      </c>
      <c r="B257" s="169" t="s">
        <v>545</v>
      </c>
      <c r="C257" s="170" t="s">
        <v>546</v>
      </c>
      <c r="D257" s="171" t="s">
        <v>95</v>
      </c>
      <c r="E257" s="172">
        <v>1.877</v>
      </c>
      <c r="F257" s="172">
        <v>0</v>
      </c>
      <c r="G257" s="173">
        <f>E257*F257</f>
        <v>0</v>
      </c>
      <c r="O257" s="167">
        <v>2</v>
      </c>
      <c r="AA257" s="145">
        <v>1</v>
      </c>
      <c r="AB257" s="145">
        <v>7</v>
      </c>
      <c r="AC257" s="145">
        <v>7</v>
      </c>
      <c r="AZ257" s="145">
        <v>2</v>
      </c>
      <c r="BA257" s="145">
        <f>IF(AZ257=1,G257,0)</f>
        <v>0</v>
      </c>
      <c r="BB257" s="145">
        <f>IF(AZ257=2,G257,0)</f>
        <v>0</v>
      </c>
      <c r="BC257" s="145">
        <f>IF(AZ257=3,G257,0)</f>
        <v>0</v>
      </c>
      <c r="BD257" s="145">
        <f>IF(AZ257=4,G257,0)</f>
        <v>0</v>
      </c>
      <c r="BE257" s="145">
        <f>IF(AZ257=5,G257,0)</f>
        <v>0</v>
      </c>
      <c r="CA257" s="174">
        <v>1</v>
      </c>
      <c r="CB257" s="174">
        <v>7</v>
      </c>
      <c r="CZ257" s="145">
        <v>0</v>
      </c>
    </row>
    <row r="258" spans="1:104" x14ac:dyDescent="0.2">
      <c r="A258" s="175"/>
      <c r="B258" s="176" t="s">
        <v>74</v>
      </c>
      <c r="C258" s="177" t="str">
        <f>CONCATENATE(B256," ",C256)</f>
        <v>776 Podlahy povlakové</v>
      </c>
      <c r="D258" s="178"/>
      <c r="E258" s="179"/>
      <c r="F258" s="180"/>
      <c r="G258" s="181">
        <f>SUM(G256:G257)</f>
        <v>0</v>
      </c>
      <c r="O258" s="167">
        <v>4</v>
      </c>
      <c r="BA258" s="182">
        <f>SUM(BA256:BA257)</f>
        <v>0</v>
      </c>
      <c r="BB258" s="182">
        <f>SUM(BB256:BB257)</f>
        <v>0</v>
      </c>
      <c r="BC258" s="182">
        <f>SUM(BC256:BC257)</f>
        <v>0</v>
      </c>
      <c r="BD258" s="182">
        <f>SUM(BD256:BD257)</f>
        <v>0</v>
      </c>
      <c r="BE258" s="182">
        <f>SUM(BE256:BE257)</f>
        <v>0</v>
      </c>
    </row>
    <row r="259" spans="1:104" x14ac:dyDescent="0.2">
      <c r="A259" s="160" t="s">
        <v>72</v>
      </c>
      <c r="B259" s="161" t="s">
        <v>547</v>
      </c>
      <c r="C259" s="162" t="s">
        <v>548</v>
      </c>
      <c r="D259" s="163"/>
      <c r="E259" s="164"/>
      <c r="F259" s="164"/>
      <c r="G259" s="165"/>
      <c r="H259" s="166"/>
      <c r="I259" s="166"/>
      <c r="O259" s="167">
        <v>1</v>
      </c>
    </row>
    <row r="260" spans="1:104" ht="22.5" x14ac:dyDescent="0.2">
      <c r="A260" s="168">
        <v>211</v>
      </c>
      <c r="B260" s="169" t="s">
        <v>549</v>
      </c>
      <c r="C260" s="170" t="s">
        <v>550</v>
      </c>
      <c r="D260" s="171" t="s">
        <v>100</v>
      </c>
      <c r="E260" s="172">
        <v>122.837</v>
      </c>
      <c r="F260" s="172">
        <v>0</v>
      </c>
      <c r="G260" s="173">
        <f t="shared" ref="G260:G266" si="84">E260*F260</f>
        <v>0</v>
      </c>
      <c r="O260" s="167">
        <v>2</v>
      </c>
      <c r="AA260" s="145">
        <v>1</v>
      </c>
      <c r="AB260" s="145">
        <v>7</v>
      </c>
      <c r="AC260" s="145">
        <v>7</v>
      </c>
      <c r="AZ260" s="145">
        <v>2</v>
      </c>
      <c r="BA260" s="145">
        <f t="shared" ref="BA260:BA266" si="85">IF(AZ260=1,G260,0)</f>
        <v>0</v>
      </c>
      <c r="BB260" s="145">
        <f t="shared" ref="BB260:BB266" si="86">IF(AZ260=2,G260,0)</f>
        <v>0</v>
      </c>
      <c r="BC260" s="145">
        <f t="shared" ref="BC260:BC266" si="87">IF(AZ260=3,G260,0)</f>
        <v>0</v>
      </c>
      <c r="BD260" s="145">
        <f t="shared" ref="BD260:BD266" si="88">IF(AZ260=4,G260,0)</f>
        <v>0</v>
      </c>
      <c r="BE260" s="145">
        <f t="shared" ref="BE260:BE266" si="89">IF(AZ260=5,G260,0)</f>
        <v>0</v>
      </c>
      <c r="CA260" s="174">
        <v>1</v>
      </c>
      <c r="CB260" s="174">
        <v>7</v>
      </c>
      <c r="CZ260" s="145">
        <v>0</v>
      </c>
    </row>
    <row r="261" spans="1:104" x14ac:dyDescent="0.2">
      <c r="A261" s="168">
        <v>212</v>
      </c>
      <c r="B261" s="169" t="s">
        <v>551</v>
      </c>
      <c r="C261" s="170" t="s">
        <v>552</v>
      </c>
      <c r="D261" s="171" t="s">
        <v>153</v>
      </c>
      <c r="E261" s="172">
        <v>6.6</v>
      </c>
      <c r="F261" s="172">
        <v>0</v>
      </c>
      <c r="G261" s="173">
        <f t="shared" si="84"/>
        <v>0</v>
      </c>
      <c r="O261" s="167">
        <v>2</v>
      </c>
      <c r="AA261" s="145">
        <v>1</v>
      </c>
      <c r="AB261" s="145">
        <v>7</v>
      </c>
      <c r="AC261" s="145">
        <v>7</v>
      </c>
      <c r="AZ261" s="145">
        <v>2</v>
      </c>
      <c r="BA261" s="145">
        <f t="shared" si="85"/>
        <v>0</v>
      </c>
      <c r="BB261" s="145">
        <f t="shared" si="86"/>
        <v>0</v>
      </c>
      <c r="BC261" s="145">
        <f t="shared" si="87"/>
        <v>0</v>
      </c>
      <c r="BD261" s="145">
        <f t="shared" si="88"/>
        <v>0</v>
      </c>
      <c r="BE261" s="145">
        <f t="shared" si="89"/>
        <v>0</v>
      </c>
      <c r="CA261" s="174">
        <v>1</v>
      </c>
      <c r="CB261" s="174">
        <v>7</v>
      </c>
      <c r="CZ261" s="145">
        <v>3.1E-4</v>
      </c>
    </row>
    <row r="262" spans="1:104" x14ac:dyDescent="0.2">
      <c r="A262" s="168">
        <v>213</v>
      </c>
      <c r="B262" s="169" t="s">
        <v>553</v>
      </c>
      <c r="C262" s="170" t="s">
        <v>554</v>
      </c>
      <c r="D262" s="171" t="s">
        <v>153</v>
      </c>
      <c r="E262" s="172">
        <v>18.100000000000001</v>
      </c>
      <c r="F262" s="172">
        <v>0</v>
      </c>
      <c r="G262" s="173">
        <f t="shared" si="84"/>
        <v>0</v>
      </c>
      <c r="O262" s="167">
        <v>2</v>
      </c>
      <c r="AA262" s="145">
        <v>1</v>
      </c>
      <c r="AB262" s="145">
        <v>7</v>
      </c>
      <c r="AC262" s="145">
        <v>7</v>
      </c>
      <c r="AZ262" s="145">
        <v>2</v>
      </c>
      <c r="BA262" s="145">
        <f t="shared" si="85"/>
        <v>0</v>
      </c>
      <c r="BB262" s="145">
        <f t="shared" si="86"/>
        <v>0</v>
      </c>
      <c r="BC262" s="145">
        <f t="shared" si="87"/>
        <v>0</v>
      </c>
      <c r="BD262" s="145">
        <f t="shared" si="88"/>
        <v>0</v>
      </c>
      <c r="BE262" s="145">
        <f t="shared" si="89"/>
        <v>0</v>
      </c>
      <c r="CA262" s="174">
        <v>1</v>
      </c>
      <c r="CB262" s="174">
        <v>7</v>
      </c>
      <c r="CZ262" s="145">
        <v>3.1E-4</v>
      </c>
    </row>
    <row r="263" spans="1:104" x14ac:dyDescent="0.2">
      <c r="A263" s="168">
        <v>214</v>
      </c>
      <c r="B263" s="169" t="s">
        <v>555</v>
      </c>
      <c r="C263" s="170" t="s">
        <v>556</v>
      </c>
      <c r="D263" s="171" t="s">
        <v>153</v>
      </c>
      <c r="E263" s="172">
        <v>96.685299999999998</v>
      </c>
      <c r="F263" s="172">
        <v>0</v>
      </c>
      <c r="G263" s="173">
        <f t="shared" si="84"/>
        <v>0</v>
      </c>
      <c r="O263" s="167">
        <v>2</v>
      </c>
      <c r="AA263" s="145">
        <v>1</v>
      </c>
      <c r="AB263" s="145">
        <v>7</v>
      </c>
      <c r="AC263" s="145">
        <v>7</v>
      </c>
      <c r="AZ263" s="145">
        <v>2</v>
      </c>
      <c r="BA263" s="145">
        <f t="shared" si="85"/>
        <v>0</v>
      </c>
      <c r="BB263" s="145">
        <f t="shared" si="86"/>
        <v>0</v>
      </c>
      <c r="BC263" s="145">
        <f t="shared" si="87"/>
        <v>0</v>
      </c>
      <c r="BD263" s="145">
        <f t="shared" si="88"/>
        <v>0</v>
      </c>
      <c r="BE263" s="145">
        <f t="shared" si="89"/>
        <v>0</v>
      </c>
      <c r="CA263" s="174">
        <v>1</v>
      </c>
      <c r="CB263" s="174">
        <v>7</v>
      </c>
      <c r="CZ263" s="145">
        <v>2.5999999999999998E-4</v>
      </c>
    </row>
    <row r="264" spans="1:104" x14ac:dyDescent="0.2">
      <c r="A264" s="168">
        <v>215</v>
      </c>
      <c r="B264" s="169" t="s">
        <v>557</v>
      </c>
      <c r="C264" s="170" t="s">
        <v>558</v>
      </c>
      <c r="D264" s="171" t="s">
        <v>100</v>
      </c>
      <c r="E264" s="172">
        <v>128.97900000000001</v>
      </c>
      <c r="F264" s="172">
        <v>0</v>
      </c>
      <c r="G264" s="173">
        <f t="shared" si="84"/>
        <v>0</v>
      </c>
      <c r="O264" s="167">
        <v>2</v>
      </c>
      <c r="AA264" s="145">
        <v>1</v>
      </c>
      <c r="AB264" s="145">
        <v>7</v>
      </c>
      <c r="AC264" s="145">
        <v>7</v>
      </c>
      <c r="AZ264" s="145">
        <v>2</v>
      </c>
      <c r="BA264" s="145">
        <f t="shared" si="85"/>
        <v>0</v>
      </c>
      <c r="BB264" s="145">
        <f t="shared" si="86"/>
        <v>0</v>
      </c>
      <c r="BC264" s="145">
        <f t="shared" si="87"/>
        <v>0</v>
      </c>
      <c r="BD264" s="145">
        <f t="shared" si="88"/>
        <v>0</v>
      </c>
      <c r="BE264" s="145">
        <f t="shared" si="89"/>
        <v>0</v>
      </c>
      <c r="CA264" s="174">
        <v>1</v>
      </c>
      <c r="CB264" s="174">
        <v>7</v>
      </c>
      <c r="CZ264" s="145">
        <v>0</v>
      </c>
    </row>
    <row r="265" spans="1:104" ht="22.5" x14ac:dyDescent="0.2">
      <c r="A265" s="168">
        <v>216</v>
      </c>
      <c r="B265" s="169" t="s">
        <v>559</v>
      </c>
      <c r="C265" s="170" t="s">
        <v>560</v>
      </c>
      <c r="D265" s="171" t="s">
        <v>85</v>
      </c>
      <c r="E265" s="172">
        <v>4</v>
      </c>
      <c r="F265" s="172">
        <v>0</v>
      </c>
      <c r="G265" s="173">
        <f t="shared" si="84"/>
        <v>0</v>
      </c>
      <c r="O265" s="167">
        <v>2</v>
      </c>
      <c r="AA265" s="145">
        <v>1</v>
      </c>
      <c r="AB265" s="145">
        <v>7</v>
      </c>
      <c r="AC265" s="145">
        <v>7</v>
      </c>
      <c r="AZ265" s="145">
        <v>2</v>
      </c>
      <c r="BA265" s="145">
        <f t="shared" si="85"/>
        <v>0</v>
      </c>
      <c r="BB265" s="145">
        <f t="shared" si="86"/>
        <v>0</v>
      </c>
      <c r="BC265" s="145">
        <f t="shared" si="87"/>
        <v>0</v>
      </c>
      <c r="BD265" s="145">
        <f t="shared" si="88"/>
        <v>0</v>
      </c>
      <c r="BE265" s="145">
        <f t="shared" si="89"/>
        <v>0</v>
      </c>
      <c r="CA265" s="174">
        <v>1</v>
      </c>
      <c r="CB265" s="174">
        <v>7</v>
      </c>
      <c r="CZ265" s="145">
        <v>0</v>
      </c>
    </row>
    <row r="266" spans="1:104" ht="22.5" x14ac:dyDescent="0.2">
      <c r="A266" s="168">
        <v>217</v>
      </c>
      <c r="B266" s="169" t="s">
        <v>561</v>
      </c>
      <c r="C266" s="170" t="s">
        <v>562</v>
      </c>
      <c r="D266" s="171" t="s">
        <v>95</v>
      </c>
      <c r="E266" s="172">
        <v>2.3250000000000002</v>
      </c>
      <c r="F266" s="172">
        <v>0</v>
      </c>
      <c r="G266" s="173">
        <f t="shared" si="84"/>
        <v>0</v>
      </c>
      <c r="O266" s="167">
        <v>2</v>
      </c>
      <c r="AA266" s="145">
        <v>1</v>
      </c>
      <c r="AB266" s="145">
        <v>7</v>
      </c>
      <c r="AC266" s="145">
        <v>7</v>
      </c>
      <c r="AZ266" s="145">
        <v>2</v>
      </c>
      <c r="BA266" s="145">
        <f t="shared" si="85"/>
        <v>0</v>
      </c>
      <c r="BB266" s="145">
        <f t="shared" si="86"/>
        <v>0</v>
      </c>
      <c r="BC266" s="145">
        <f t="shared" si="87"/>
        <v>0</v>
      </c>
      <c r="BD266" s="145">
        <f t="shared" si="88"/>
        <v>0</v>
      </c>
      <c r="BE266" s="145">
        <f t="shared" si="89"/>
        <v>0</v>
      </c>
      <c r="CA266" s="174">
        <v>1</v>
      </c>
      <c r="CB266" s="174">
        <v>7</v>
      </c>
      <c r="CZ266" s="145">
        <v>0</v>
      </c>
    </row>
    <row r="267" spans="1:104" x14ac:dyDescent="0.2">
      <c r="A267" s="175"/>
      <c r="B267" s="176" t="s">
        <v>74</v>
      </c>
      <c r="C267" s="177" t="str">
        <f>CONCATENATE(B259," ",C259)</f>
        <v>781 Dokončovací práce - obklady keramické</v>
      </c>
      <c r="D267" s="178"/>
      <c r="E267" s="179"/>
      <c r="F267" s="180"/>
      <c r="G267" s="181">
        <f>SUM(G259:G266)</f>
        <v>0</v>
      </c>
      <c r="O267" s="167">
        <v>4</v>
      </c>
      <c r="BA267" s="182">
        <f>SUM(BA259:BA266)</f>
        <v>0</v>
      </c>
      <c r="BB267" s="182">
        <f>SUM(BB259:BB266)</f>
        <v>0</v>
      </c>
      <c r="BC267" s="182">
        <f>SUM(BC259:BC266)</f>
        <v>0</v>
      </c>
      <c r="BD267" s="182">
        <f>SUM(BD259:BD266)</f>
        <v>0</v>
      </c>
      <c r="BE267" s="182">
        <f>SUM(BE259:BE266)</f>
        <v>0</v>
      </c>
    </row>
    <row r="268" spans="1:104" x14ac:dyDescent="0.2">
      <c r="A268" s="160" t="s">
        <v>72</v>
      </c>
      <c r="B268" s="161" t="s">
        <v>563</v>
      </c>
      <c r="C268" s="162" t="s">
        <v>564</v>
      </c>
      <c r="D268" s="163"/>
      <c r="E268" s="164"/>
      <c r="F268" s="164"/>
      <c r="G268" s="165"/>
      <c r="H268" s="166"/>
      <c r="I268" s="166"/>
      <c r="O268" s="167">
        <v>1</v>
      </c>
    </row>
    <row r="269" spans="1:104" ht="22.5" x14ac:dyDescent="0.2">
      <c r="A269" s="168">
        <v>218</v>
      </c>
      <c r="B269" s="169" t="s">
        <v>565</v>
      </c>
      <c r="C269" s="170" t="s">
        <v>566</v>
      </c>
      <c r="D269" s="171" t="s">
        <v>100</v>
      </c>
      <c r="E269" s="172">
        <v>5.7249999999999996</v>
      </c>
      <c r="F269" s="172">
        <v>0</v>
      </c>
      <c r="G269" s="173">
        <f>E269*F269</f>
        <v>0</v>
      </c>
      <c r="O269" s="167">
        <v>2</v>
      </c>
      <c r="AA269" s="145">
        <v>1</v>
      </c>
      <c r="AB269" s="145">
        <v>7</v>
      </c>
      <c r="AC269" s="145">
        <v>7</v>
      </c>
      <c r="AZ269" s="145">
        <v>2</v>
      </c>
      <c r="BA269" s="145">
        <f>IF(AZ269=1,G269,0)</f>
        <v>0</v>
      </c>
      <c r="BB269" s="145">
        <f>IF(AZ269=2,G269,0)</f>
        <v>0</v>
      </c>
      <c r="BC269" s="145">
        <f>IF(AZ269=3,G269,0)</f>
        <v>0</v>
      </c>
      <c r="BD269" s="145">
        <f>IF(AZ269=4,G269,0)</f>
        <v>0</v>
      </c>
      <c r="BE269" s="145">
        <f>IF(AZ269=5,G269,0)</f>
        <v>0</v>
      </c>
      <c r="CA269" s="174">
        <v>1</v>
      </c>
      <c r="CB269" s="174">
        <v>7</v>
      </c>
      <c r="CZ269" s="145">
        <v>0</v>
      </c>
    </row>
    <row r="270" spans="1:104" ht="22.5" x14ac:dyDescent="0.2">
      <c r="A270" s="168">
        <v>219</v>
      </c>
      <c r="B270" s="169" t="s">
        <v>567</v>
      </c>
      <c r="C270" s="170" t="s">
        <v>568</v>
      </c>
      <c r="D270" s="171" t="s">
        <v>100</v>
      </c>
      <c r="E270" s="172">
        <v>24.61</v>
      </c>
      <c r="F270" s="172">
        <v>0</v>
      </c>
      <c r="G270" s="173">
        <f>E270*F270</f>
        <v>0</v>
      </c>
      <c r="O270" s="167">
        <v>2</v>
      </c>
      <c r="AA270" s="145">
        <v>1</v>
      </c>
      <c r="AB270" s="145">
        <v>7</v>
      </c>
      <c r="AC270" s="145">
        <v>7</v>
      </c>
      <c r="AZ270" s="145">
        <v>2</v>
      </c>
      <c r="BA270" s="145">
        <f>IF(AZ270=1,G270,0)</f>
        <v>0</v>
      </c>
      <c r="BB270" s="145">
        <f>IF(AZ270=2,G270,0)</f>
        <v>0</v>
      </c>
      <c r="BC270" s="145">
        <f>IF(AZ270=3,G270,0)</f>
        <v>0</v>
      </c>
      <c r="BD270" s="145">
        <f>IF(AZ270=4,G270,0)</f>
        <v>0</v>
      </c>
      <c r="BE270" s="145">
        <f>IF(AZ270=5,G270,0)</f>
        <v>0</v>
      </c>
      <c r="CA270" s="174">
        <v>1</v>
      </c>
      <c r="CB270" s="174">
        <v>7</v>
      </c>
      <c r="CZ270" s="145">
        <v>0</v>
      </c>
    </row>
    <row r="271" spans="1:104" x14ac:dyDescent="0.2">
      <c r="A271" s="175"/>
      <c r="B271" s="176" t="s">
        <v>74</v>
      </c>
      <c r="C271" s="177" t="str">
        <f>CONCATENATE(B268," ",C268)</f>
        <v>783 Dokončovací práce - nátěry</v>
      </c>
      <c r="D271" s="178"/>
      <c r="E271" s="179"/>
      <c r="F271" s="180"/>
      <c r="G271" s="181">
        <f>SUM(G268:G270)</f>
        <v>0</v>
      </c>
      <c r="O271" s="167">
        <v>4</v>
      </c>
      <c r="BA271" s="182">
        <f>SUM(BA268:BA270)</f>
        <v>0</v>
      </c>
      <c r="BB271" s="182">
        <f>SUM(BB268:BB270)</f>
        <v>0</v>
      </c>
      <c r="BC271" s="182">
        <f>SUM(BC268:BC270)</f>
        <v>0</v>
      </c>
      <c r="BD271" s="182">
        <f>SUM(BD268:BD270)</f>
        <v>0</v>
      </c>
      <c r="BE271" s="182">
        <f>SUM(BE268:BE270)</f>
        <v>0</v>
      </c>
    </row>
    <row r="272" spans="1:104" x14ac:dyDescent="0.2">
      <c r="A272" s="160" t="s">
        <v>72</v>
      </c>
      <c r="B272" s="161" t="s">
        <v>569</v>
      </c>
      <c r="C272" s="162" t="s">
        <v>570</v>
      </c>
      <c r="D272" s="163"/>
      <c r="E272" s="164"/>
      <c r="F272" s="164"/>
      <c r="G272" s="165"/>
      <c r="H272" s="166"/>
      <c r="I272" s="166"/>
      <c r="O272" s="167">
        <v>1</v>
      </c>
    </row>
    <row r="273" spans="1:104" ht="22.5" x14ac:dyDescent="0.2">
      <c r="A273" s="168">
        <v>220</v>
      </c>
      <c r="B273" s="169" t="s">
        <v>571</v>
      </c>
      <c r="C273" s="170" t="s">
        <v>572</v>
      </c>
      <c r="D273" s="171" t="s">
        <v>100</v>
      </c>
      <c r="E273" s="172">
        <v>975.58399999999995</v>
      </c>
      <c r="F273" s="172">
        <v>0</v>
      </c>
      <c r="G273" s="173">
        <f>E273*F273</f>
        <v>0</v>
      </c>
      <c r="O273" s="167">
        <v>2</v>
      </c>
      <c r="AA273" s="145">
        <v>1</v>
      </c>
      <c r="AB273" s="145">
        <v>7</v>
      </c>
      <c r="AC273" s="145">
        <v>7</v>
      </c>
      <c r="AZ273" s="145">
        <v>2</v>
      </c>
      <c r="BA273" s="145">
        <f>IF(AZ273=1,G273,0)</f>
        <v>0</v>
      </c>
      <c r="BB273" s="145">
        <f>IF(AZ273=2,G273,0)</f>
        <v>0</v>
      </c>
      <c r="BC273" s="145">
        <f>IF(AZ273=3,G273,0)</f>
        <v>0</v>
      </c>
      <c r="BD273" s="145">
        <f>IF(AZ273=4,G273,0)</f>
        <v>0</v>
      </c>
      <c r="BE273" s="145">
        <f>IF(AZ273=5,G273,0)</f>
        <v>0</v>
      </c>
      <c r="CA273" s="174">
        <v>1</v>
      </c>
      <c r="CB273" s="174">
        <v>7</v>
      </c>
      <c r="CZ273" s="145">
        <v>0</v>
      </c>
    </row>
    <row r="274" spans="1:104" x14ac:dyDescent="0.2">
      <c r="A274" s="175"/>
      <c r="B274" s="176" t="s">
        <v>74</v>
      </c>
      <c r="C274" s="177" t="str">
        <f>CONCATENATE(B272," ",C272)</f>
        <v>784 Dokončovací práce - malby</v>
      </c>
      <c r="D274" s="178"/>
      <c r="E274" s="179"/>
      <c r="F274" s="180"/>
      <c r="G274" s="181">
        <f>SUM(G272:G273)</f>
        <v>0</v>
      </c>
      <c r="O274" s="167">
        <v>4</v>
      </c>
      <c r="BA274" s="182">
        <f>SUM(BA272:BA273)</f>
        <v>0</v>
      </c>
      <c r="BB274" s="182">
        <f>SUM(BB272:BB273)</f>
        <v>0</v>
      </c>
      <c r="BC274" s="182">
        <f>SUM(BC272:BC273)</f>
        <v>0</v>
      </c>
      <c r="BD274" s="182">
        <f>SUM(BD272:BD273)</f>
        <v>0</v>
      </c>
      <c r="BE274" s="182">
        <f>SUM(BE272:BE273)</f>
        <v>0</v>
      </c>
    </row>
    <row r="275" spans="1:104" x14ac:dyDescent="0.2">
      <c r="A275" s="160" t="s">
        <v>72</v>
      </c>
      <c r="B275" s="161" t="s">
        <v>573</v>
      </c>
      <c r="C275" s="162" t="s">
        <v>574</v>
      </c>
      <c r="D275" s="163"/>
      <c r="E275" s="164"/>
      <c r="F275" s="164"/>
      <c r="G275" s="165"/>
      <c r="H275" s="166"/>
      <c r="I275" s="166"/>
      <c r="O275" s="167">
        <v>1</v>
      </c>
    </row>
    <row r="276" spans="1:104" x14ac:dyDescent="0.2">
      <c r="A276" s="168">
        <v>221</v>
      </c>
      <c r="B276" s="169" t="s">
        <v>575</v>
      </c>
      <c r="C276" s="170" t="s">
        <v>576</v>
      </c>
      <c r="D276" s="171" t="s">
        <v>85</v>
      </c>
      <c r="E276" s="172">
        <v>6</v>
      </c>
      <c r="F276" s="172">
        <v>0</v>
      </c>
      <c r="G276" s="173">
        <f t="shared" ref="G276:G307" si="90">E276*F276</f>
        <v>0</v>
      </c>
      <c r="O276" s="167">
        <v>2</v>
      </c>
      <c r="AA276" s="145">
        <v>1</v>
      </c>
      <c r="AB276" s="145">
        <v>1</v>
      </c>
      <c r="AC276" s="145">
        <v>1</v>
      </c>
      <c r="AZ276" s="145">
        <v>1</v>
      </c>
      <c r="BA276" s="145">
        <f t="shared" ref="BA276:BA307" si="91">IF(AZ276=1,G276,0)</f>
        <v>0</v>
      </c>
      <c r="BB276" s="145">
        <f t="shared" ref="BB276:BB307" si="92">IF(AZ276=2,G276,0)</f>
        <v>0</v>
      </c>
      <c r="BC276" s="145">
        <f t="shared" ref="BC276:BC307" si="93">IF(AZ276=3,G276,0)</f>
        <v>0</v>
      </c>
      <c r="BD276" s="145">
        <f t="shared" ref="BD276:BD307" si="94">IF(AZ276=4,G276,0)</f>
        <v>0</v>
      </c>
      <c r="BE276" s="145">
        <f t="shared" ref="BE276:BE307" si="95">IF(AZ276=5,G276,0)</f>
        <v>0</v>
      </c>
      <c r="CA276" s="174">
        <v>1</v>
      </c>
      <c r="CB276" s="174">
        <v>1</v>
      </c>
      <c r="CZ276" s="145">
        <v>0</v>
      </c>
    </row>
    <row r="277" spans="1:104" x14ac:dyDescent="0.2">
      <c r="A277" s="168">
        <v>222</v>
      </c>
      <c r="B277" s="169" t="s">
        <v>73</v>
      </c>
      <c r="C277" s="170" t="s">
        <v>577</v>
      </c>
      <c r="D277" s="171" t="s">
        <v>85</v>
      </c>
      <c r="E277" s="172">
        <v>6</v>
      </c>
      <c r="F277" s="172">
        <v>0</v>
      </c>
      <c r="G277" s="173">
        <f t="shared" si="90"/>
        <v>0</v>
      </c>
      <c r="O277" s="167">
        <v>2</v>
      </c>
      <c r="AA277" s="145">
        <v>12</v>
      </c>
      <c r="AB277" s="145">
        <v>0</v>
      </c>
      <c r="AC277" s="145">
        <v>209</v>
      </c>
      <c r="AZ277" s="145">
        <v>1</v>
      </c>
      <c r="BA277" s="145">
        <f t="shared" si="91"/>
        <v>0</v>
      </c>
      <c r="BB277" s="145">
        <f t="shared" si="92"/>
        <v>0</v>
      </c>
      <c r="BC277" s="145">
        <f t="shared" si="93"/>
        <v>0</v>
      </c>
      <c r="BD277" s="145">
        <f t="shared" si="94"/>
        <v>0</v>
      </c>
      <c r="BE277" s="145">
        <f t="shared" si="95"/>
        <v>0</v>
      </c>
      <c r="CA277" s="174">
        <v>12</v>
      </c>
      <c r="CB277" s="174">
        <v>0</v>
      </c>
      <c r="CZ277" s="145">
        <v>0</v>
      </c>
    </row>
    <row r="278" spans="1:104" x14ac:dyDescent="0.2">
      <c r="A278" s="168">
        <v>223</v>
      </c>
      <c r="B278" s="169" t="s">
        <v>578</v>
      </c>
      <c r="C278" s="170" t="s">
        <v>579</v>
      </c>
      <c r="D278" s="171" t="s">
        <v>85</v>
      </c>
      <c r="E278" s="172">
        <v>6</v>
      </c>
      <c r="F278" s="172">
        <v>0</v>
      </c>
      <c r="G278" s="173">
        <f t="shared" si="90"/>
        <v>0</v>
      </c>
      <c r="O278" s="167">
        <v>2</v>
      </c>
      <c r="AA278" s="145">
        <v>1</v>
      </c>
      <c r="AB278" s="145">
        <v>1</v>
      </c>
      <c r="AC278" s="145">
        <v>1</v>
      </c>
      <c r="AZ278" s="145">
        <v>1</v>
      </c>
      <c r="BA278" s="145">
        <f t="shared" si="91"/>
        <v>0</v>
      </c>
      <c r="BB278" s="145">
        <f t="shared" si="92"/>
        <v>0</v>
      </c>
      <c r="BC278" s="145">
        <f t="shared" si="93"/>
        <v>0</v>
      </c>
      <c r="BD278" s="145">
        <f t="shared" si="94"/>
        <v>0</v>
      </c>
      <c r="BE278" s="145">
        <f t="shared" si="95"/>
        <v>0</v>
      </c>
      <c r="CA278" s="174">
        <v>1</v>
      </c>
      <c r="CB278" s="174">
        <v>1</v>
      </c>
      <c r="CZ278" s="145">
        <v>0</v>
      </c>
    </row>
    <row r="279" spans="1:104" x14ac:dyDescent="0.2">
      <c r="A279" s="168">
        <v>224</v>
      </c>
      <c r="B279" s="169" t="s">
        <v>580</v>
      </c>
      <c r="C279" s="170" t="s">
        <v>581</v>
      </c>
      <c r="D279" s="171" t="s">
        <v>85</v>
      </c>
      <c r="E279" s="172">
        <v>6</v>
      </c>
      <c r="F279" s="172">
        <v>0</v>
      </c>
      <c r="G279" s="173">
        <f t="shared" si="90"/>
        <v>0</v>
      </c>
      <c r="O279" s="167">
        <v>2</v>
      </c>
      <c r="AA279" s="145">
        <v>12</v>
      </c>
      <c r="AB279" s="145">
        <v>0</v>
      </c>
      <c r="AC279" s="145">
        <v>211</v>
      </c>
      <c r="AZ279" s="145">
        <v>1</v>
      </c>
      <c r="BA279" s="145">
        <f t="shared" si="91"/>
        <v>0</v>
      </c>
      <c r="BB279" s="145">
        <f t="shared" si="92"/>
        <v>0</v>
      </c>
      <c r="BC279" s="145">
        <f t="shared" si="93"/>
        <v>0</v>
      </c>
      <c r="BD279" s="145">
        <f t="shared" si="94"/>
        <v>0</v>
      </c>
      <c r="BE279" s="145">
        <f t="shared" si="95"/>
        <v>0</v>
      </c>
      <c r="CA279" s="174">
        <v>12</v>
      </c>
      <c r="CB279" s="174">
        <v>0</v>
      </c>
      <c r="CZ279" s="145">
        <v>0</v>
      </c>
    </row>
    <row r="280" spans="1:104" x14ac:dyDescent="0.2">
      <c r="A280" s="168">
        <v>225</v>
      </c>
      <c r="B280" s="169" t="s">
        <v>582</v>
      </c>
      <c r="C280" s="170" t="s">
        <v>583</v>
      </c>
      <c r="D280" s="171" t="s">
        <v>85</v>
      </c>
      <c r="E280" s="172">
        <v>8</v>
      </c>
      <c r="F280" s="172">
        <v>0</v>
      </c>
      <c r="G280" s="173">
        <f t="shared" si="90"/>
        <v>0</v>
      </c>
      <c r="O280" s="167">
        <v>2</v>
      </c>
      <c r="AA280" s="145">
        <v>1</v>
      </c>
      <c r="AB280" s="145">
        <v>1</v>
      </c>
      <c r="AC280" s="145">
        <v>1</v>
      </c>
      <c r="AZ280" s="145">
        <v>1</v>
      </c>
      <c r="BA280" s="145">
        <f t="shared" si="91"/>
        <v>0</v>
      </c>
      <c r="BB280" s="145">
        <f t="shared" si="92"/>
        <v>0</v>
      </c>
      <c r="BC280" s="145">
        <f t="shared" si="93"/>
        <v>0</v>
      </c>
      <c r="BD280" s="145">
        <f t="shared" si="94"/>
        <v>0</v>
      </c>
      <c r="BE280" s="145">
        <f t="shared" si="95"/>
        <v>0</v>
      </c>
      <c r="CA280" s="174">
        <v>1</v>
      </c>
      <c r="CB280" s="174">
        <v>1</v>
      </c>
      <c r="CZ280" s="145">
        <v>0</v>
      </c>
    </row>
    <row r="281" spans="1:104" x14ac:dyDescent="0.2">
      <c r="A281" s="168">
        <v>226</v>
      </c>
      <c r="B281" s="169" t="s">
        <v>81</v>
      </c>
      <c r="C281" s="170" t="s">
        <v>584</v>
      </c>
      <c r="D281" s="171" t="s">
        <v>85</v>
      </c>
      <c r="E281" s="172">
        <v>8</v>
      </c>
      <c r="F281" s="172">
        <v>0</v>
      </c>
      <c r="G281" s="173">
        <f t="shared" si="90"/>
        <v>0</v>
      </c>
      <c r="O281" s="167">
        <v>2</v>
      </c>
      <c r="AA281" s="145">
        <v>12</v>
      </c>
      <c r="AB281" s="145">
        <v>0</v>
      </c>
      <c r="AC281" s="145">
        <v>213</v>
      </c>
      <c r="AZ281" s="145">
        <v>1</v>
      </c>
      <c r="BA281" s="145">
        <f t="shared" si="91"/>
        <v>0</v>
      </c>
      <c r="BB281" s="145">
        <f t="shared" si="92"/>
        <v>0</v>
      </c>
      <c r="BC281" s="145">
        <f t="shared" si="93"/>
        <v>0</v>
      </c>
      <c r="BD281" s="145">
        <f t="shared" si="94"/>
        <v>0</v>
      </c>
      <c r="BE281" s="145">
        <f t="shared" si="95"/>
        <v>0</v>
      </c>
      <c r="CA281" s="174">
        <v>12</v>
      </c>
      <c r="CB281" s="174">
        <v>0</v>
      </c>
      <c r="CZ281" s="145">
        <v>0</v>
      </c>
    </row>
    <row r="282" spans="1:104" x14ac:dyDescent="0.2">
      <c r="A282" s="168">
        <v>227</v>
      </c>
      <c r="B282" s="169" t="s">
        <v>585</v>
      </c>
      <c r="C282" s="170" t="s">
        <v>586</v>
      </c>
      <c r="D282" s="171" t="s">
        <v>85</v>
      </c>
      <c r="E282" s="172">
        <v>4</v>
      </c>
      <c r="F282" s="172">
        <v>0</v>
      </c>
      <c r="G282" s="173">
        <f t="shared" si="90"/>
        <v>0</v>
      </c>
      <c r="O282" s="167">
        <v>2</v>
      </c>
      <c r="AA282" s="145">
        <v>1</v>
      </c>
      <c r="AB282" s="145">
        <v>1</v>
      </c>
      <c r="AC282" s="145">
        <v>1</v>
      </c>
      <c r="AZ282" s="145">
        <v>1</v>
      </c>
      <c r="BA282" s="145">
        <f t="shared" si="91"/>
        <v>0</v>
      </c>
      <c r="BB282" s="145">
        <f t="shared" si="92"/>
        <v>0</v>
      </c>
      <c r="BC282" s="145">
        <f t="shared" si="93"/>
        <v>0</v>
      </c>
      <c r="BD282" s="145">
        <f t="shared" si="94"/>
        <v>0</v>
      </c>
      <c r="BE282" s="145">
        <f t="shared" si="95"/>
        <v>0</v>
      </c>
      <c r="CA282" s="174">
        <v>1</v>
      </c>
      <c r="CB282" s="174">
        <v>1</v>
      </c>
      <c r="CZ282" s="145">
        <v>0</v>
      </c>
    </row>
    <row r="283" spans="1:104" x14ac:dyDescent="0.2">
      <c r="A283" s="168">
        <v>228</v>
      </c>
      <c r="B283" s="169" t="s">
        <v>587</v>
      </c>
      <c r="C283" s="170" t="s">
        <v>588</v>
      </c>
      <c r="D283" s="171" t="s">
        <v>85</v>
      </c>
      <c r="E283" s="172">
        <v>4</v>
      </c>
      <c r="F283" s="172">
        <v>0</v>
      </c>
      <c r="G283" s="173">
        <f t="shared" si="90"/>
        <v>0</v>
      </c>
      <c r="O283" s="167">
        <v>2</v>
      </c>
      <c r="AA283" s="145">
        <v>12</v>
      </c>
      <c r="AB283" s="145">
        <v>0</v>
      </c>
      <c r="AC283" s="145">
        <v>215</v>
      </c>
      <c r="AZ283" s="145">
        <v>1</v>
      </c>
      <c r="BA283" s="145">
        <f t="shared" si="91"/>
        <v>0</v>
      </c>
      <c r="BB283" s="145">
        <f t="shared" si="92"/>
        <v>0</v>
      </c>
      <c r="BC283" s="145">
        <f t="shared" si="93"/>
        <v>0</v>
      </c>
      <c r="BD283" s="145">
        <f t="shared" si="94"/>
        <v>0</v>
      </c>
      <c r="BE283" s="145">
        <f t="shared" si="95"/>
        <v>0</v>
      </c>
      <c r="CA283" s="174">
        <v>12</v>
      </c>
      <c r="CB283" s="174">
        <v>0</v>
      </c>
      <c r="CZ283" s="145">
        <v>0</v>
      </c>
    </row>
    <row r="284" spans="1:104" x14ac:dyDescent="0.2">
      <c r="A284" s="168">
        <v>229</v>
      </c>
      <c r="B284" s="169" t="s">
        <v>589</v>
      </c>
      <c r="C284" s="170" t="s">
        <v>590</v>
      </c>
      <c r="D284" s="171" t="s">
        <v>85</v>
      </c>
      <c r="E284" s="172">
        <v>2</v>
      </c>
      <c r="F284" s="172">
        <v>0</v>
      </c>
      <c r="G284" s="173">
        <f t="shared" si="90"/>
        <v>0</v>
      </c>
      <c r="O284" s="167">
        <v>2</v>
      </c>
      <c r="AA284" s="145">
        <v>1</v>
      </c>
      <c r="AB284" s="145">
        <v>1</v>
      </c>
      <c r="AC284" s="145">
        <v>1</v>
      </c>
      <c r="AZ284" s="145">
        <v>1</v>
      </c>
      <c r="BA284" s="145">
        <f t="shared" si="91"/>
        <v>0</v>
      </c>
      <c r="BB284" s="145">
        <f t="shared" si="92"/>
        <v>0</v>
      </c>
      <c r="BC284" s="145">
        <f t="shared" si="93"/>
        <v>0</v>
      </c>
      <c r="BD284" s="145">
        <f t="shared" si="94"/>
        <v>0</v>
      </c>
      <c r="BE284" s="145">
        <f t="shared" si="95"/>
        <v>0</v>
      </c>
      <c r="CA284" s="174">
        <v>1</v>
      </c>
      <c r="CB284" s="174">
        <v>1</v>
      </c>
      <c r="CZ284" s="145">
        <v>0</v>
      </c>
    </row>
    <row r="285" spans="1:104" x14ac:dyDescent="0.2">
      <c r="A285" s="168">
        <v>230</v>
      </c>
      <c r="B285" s="169" t="s">
        <v>109</v>
      </c>
      <c r="C285" s="170" t="s">
        <v>591</v>
      </c>
      <c r="D285" s="171" t="s">
        <v>85</v>
      </c>
      <c r="E285" s="172">
        <v>2</v>
      </c>
      <c r="F285" s="172">
        <v>0</v>
      </c>
      <c r="G285" s="173">
        <f t="shared" si="90"/>
        <v>0</v>
      </c>
      <c r="O285" s="167">
        <v>2</v>
      </c>
      <c r="AA285" s="145">
        <v>12</v>
      </c>
      <c r="AB285" s="145">
        <v>0</v>
      </c>
      <c r="AC285" s="145">
        <v>217</v>
      </c>
      <c r="AZ285" s="145">
        <v>1</v>
      </c>
      <c r="BA285" s="145">
        <f t="shared" si="91"/>
        <v>0</v>
      </c>
      <c r="BB285" s="145">
        <f t="shared" si="92"/>
        <v>0</v>
      </c>
      <c r="BC285" s="145">
        <f t="shared" si="93"/>
        <v>0</v>
      </c>
      <c r="BD285" s="145">
        <f t="shared" si="94"/>
        <v>0</v>
      </c>
      <c r="BE285" s="145">
        <f t="shared" si="95"/>
        <v>0</v>
      </c>
      <c r="CA285" s="174">
        <v>12</v>
      </c>
      <c r="CB285" s="174">
        <v>0</v>
      </c>
      <c r="CZ285" s="145">
        <v>0</v>
      </c>
    </row>
    <row r="286" spans="1:104" ht="22.5" x14ac:dyDescent="0.2">
      <c r="A286" s="168">
        <v>231</v>
      </c>
      <c r="B286" s="169" t="s">
        <v>592</v>
      </c>
      <c r="C286" s="170" t="s">
        <v>593</v>
      </c>
      <c r="D286" s="171" t="s">
        <v>85</v>
      </c>
      <c r="E286" s="172">
        <v>15</v>
      </c>
      <c r="F286" s="172">
        <v>0</v>
      </c>
      <c r="G286" s="173">
        <f t="shared" si="90"/>
        <v>0</v>
      </c>
      <c r="O286" s="167">
        <v>2</v>
      </c>
      <c r="AA286" s="145">
        <v>1</v>
      </c>
      <c r="AB286" s="145">
        <v>1</v>
      </c>
      <c r="AC286" s="145">
        <v>1</v>
      </c>
      <c r="AZ286" s="145">
        <v>1</v>
      </c>
      <c r="BA286" s="145">
        <f t="shared" si="91"/>
        <v>0</v>
      </c>
      <c r="BB286" s="145">
        <f t="shared" si="92"/>
        <v>0</v>
      </c>
      <c r="BC286" s="145">
        <f t="shared" si="93"/>
        <v>0</v>
      </c>
      <c r="BD286" s="145">
        <f t="shared" si="94"/>
        <v>0</v>
      </c>
      <c r="BE286" s="145">
        <f t="shared" si="95"/>
        <v>0</v>
      </c>
      <c r="CA286" s="174">
        <v>1</v>
      </c>
      <c r="CB286" s="174">
        <v>1</v>
      </c>
      <c r="CZ286" s="145">
        <v>0</v>
      </c>
    </row>
    <row r="287" spans="1:104" ht="22.5" x14ac:dyDescent="0.2">
      <c r="A287" s="168">
        <v>232</v>
      </c>
      <c r="B287" s="169" t="s">
        <v>594</v>
      </c>
      <c r="C287" s="170" t="s">
        <v>595</v>
      </c>
      <c r="D287" s="171" t="s">
        <v>85</v>
      </c>
      <c r="E287" s="172">
        <v>15</v>
      </c>
      <c r="F287" s="172">
        <v>0</v>
      </c>
      <c r="G287" s="173">
        <f t="shared" si="90"/>
        <v>0</v>
      </c>
      <c r="O287" s="167">
        <v>2</v>
      </c>
      <c r="AA287" s="145">
        <v>12</v>
      </c>
      <c r="AB287" s="145">
        <v>0</v>
      </c>
      <c r="AC287" s="145">
        <v>219</v>
      </c>
      <c r="AZ287" s="145">
        <v>1</v>
      </c>
      <c r="BA287" s="145">
        <f t="shared" si="91"/>
        <v>0</v>
      </c>
      <c r="BB287" s="145">
        <f t="shared" si="92"/>
        <v>0</v>
      </c>
      <c r="BC287" s="145">
        <f t="shared" si="93"/>
        <v>0</v>
      </c>
      <c r="BD287" s="145">
        <f t="shared" si="94"/>
        <v>0</v>
      </c>
      <c r="BE287" s="145">
        <f t="shared" si="95"/>
        <v>0</v>
      </c>
      <c r="CA287" s="174">
        <v>12</v>
      </c>
      <c r="CB287" s="174">
        <v>0</v>
      </c>
      <c r="CZ287" s="145">
        <v>0</v>
      </c>
    </row>
    <row r="288" spans="1:104" x14ac:dyDescent="0.2">
      <c r="A288" s="168">
        <v>233</v>
      </c>
      <c r="B288" s="169" t="s">
        <v>596</v>
      </c>
      <c r="C288" s="170" t="s">
        <v>597</v>
      </c>
      <c r="D288" s="171" t="s">
        <v>85</v>
      </c>
      <c r="E288" s="172">
        <v>78</v>
      </c>
      <c r="F288" s="172">
        <v>0</v>
      </c>
      <c r="G288" s="173">
        <f t="shared" si="90"/>
        <v>0</v>
      </c>
      <c r="O288" s="167">
        <v>2</v>
      </c>
      <c r="AA288" s="145">
        <v>1</v>
      </c>
      <c r="AB288" s="145">
        <v>1</v>
      </c>
      <c r="AC288" s="145">
        <v>1</v>
      </c>
      <c r="AZ288" s="145">
        <v>1</v>
      </c>
      <c r="BA288" s="145">
        <f t="shared" si="91"/>
        <v>0</v>
      </c>
      <c r="BB288" s="145">
        <f t="shared" si="92"/>
        <v>0</v>
      </c>
      <c r="BC288" s="145">
        <f t="shared" si="93"/>
        <v>0</v>
      </c>
      <c r="BD288" s="145">
        <f t="shared" si="94"/>
        <v>0</v>
      </c>
      <c r="BE288" s="145">
        <f t="shared" si="95"/>
        <v>0</v>
      </c>
      <c r="CA288" s="174">
        <v>1</v>
      </c>
      <c r="CB288" s="174">
        <v>1</v>
      </c>
      <c r="CZ288" s="145">
        <v>0</v>
      </c>
    </row>
    <row r="289" spans="1:104" x14ac:dyDescent="0.2">
      <c r="A289" s="168">
        <v>234</v>
      </c>
      <c r="B289" s="169" t="s">
        <v>598</v>
      </c>
      <c r="C289" s="170" t="s">
        <v>599</v>
      </c>
      <c r="D289" s="171" t="s">
        <v>85</v>
      </c>
      <c r="E289" s="172">
        <v>78</v>
      </c>
      <c r="F289" s="172">
        <v>0</v>
      </c>
      <c r="G289" s="173">
        <f t="shared" si="90"/>
        <v>0</v>
      </c>
      <c r="O289" s="167">
        <v>2</v>
      </c>
      <c r="AA289" s="145">
        <v>12</v>
      </c>
      <c r="AB289" s="145">
        <v>0</v>
      </c>
      <c r="AC289" s="145">
        <v>221</v>
      </c>
      <c r="AZ289" s="145">
        <v>1</v>
      </c>
      <c r="BA289" s="145">
        <f t="shared" si="91"/>
        <v>0</v>
      </c>
      <c r="BB289" s="145">
        <f t="shared" si="92"/>
        <v>0</v>
      </c>
      <c r="BC289" s="145">
        <f t="shared" si="93"/>
        <v>0</v>
      </c>
      <c r="BD289" s="145">
        <f t="shared" si="94"/>
        <v>0</v>
      </c>
      <c r="BE289" s="145">
        <f t="shared" si="95"/>
        <v>0</v>
      </c>
      <c r="CA289" s="174">
        <v>12</v>
      </c>
      <c r="CB289" s="174">
        <v>0</v>
      </c>
      <c r="CZ289" s="145">
        <v>0</v>
      </c>
    </row>
    <row r="290" spans="1:104" ht="22.5" x14ac:dyDescent="0.2">
      <c r="A290" s="168">
        <v>235</v>
      </c>
      <c r="B290" s="169" t="s">
        <v>600</v>
      </c>
      <c r="C290" s="170" t="s">
        <v>601</v>
      </c>
      <c r="D290" s="171" t="s">
        <v>85</v>
      </c>
      <c r="E290" s="172">
        <v>4</v>
      </c>
      <c r="F290" s="172">
        <v>0</v>
      </c>
      <c r="G290" s="173">
        <f t="shared" si="90"/>
        <v>0</v>
      </c>
      <c r="O290" s="167">
        <v>2</v>
      </c>
      <c r="AA290" s="145">
        <v>1</v>
      </c>
      <c r="AB290" s="145">
        <v>1</v>
      </c>
      <c r="AC290" s="145">
        <v>1</v>
      </c>
      <c r="AZ290" s="145">
        <v>1</v>
      </c>
      <c r="BA290" s="145">
        <f t="shared" si="91"/>
        <v>0</v>
      </c>
      <c r="BB290" s="145">
        <f t="shared" si="92"/>
        <v>0</v>
      </c>
      <c r="BC290" s="145">
        <f t="shared" si="93"/>
        <v>0</v>
      </c>
      <c r="BD290" s="145">
        <f t="shared" si="94"/>
        <v>0</v>
      </c>
      <c r="BE290" s="145">
        <f t="shared" si="95"/>
        <v>0</v>
      </c>
      <c r="CA290" s="174">
        <v>1</v>
      </c>
      <c r="CB290" s="174">
        <v>1</v>
      </c>
      <c r="CZ290" s="145">
        <v>0</v>
      </c>
    </row>
    <row r="291" spans="1:104" ht="22.5" x14ac:dyDescent="0.2">
      <c r="A291" s="168">
        <v>236</v>
      </c>
      <c r="B291" s="169" t="s">
        <v>127</v>
      </c>
      <c r="C291" s="170" t="s">
        <v>602</v>
      </c>
      <c r="D291" s="171" t="s">
        <v>85</v>
      </c>
      <c r="E291" s="172">
        <v>4</v>
      </c>
      <c r="F291" s="172">
        <v>0</v>
      </c>
      <c r="G291" s="173">
        <f t="shared" si="90"/>
        <v>0</v>
      </c>
      <c r="O291" s="167">
        <v>2</v>
      </c>
      <c r="AA291" s="145">
        <v>12</v>
      </c>
      <c r="AB291" s="145">
        <v>0</v>
      </c>
      <c r="AC291" s="145">
        <v>223</v>
      </c>
      <c r="AZ291" s="145">
        <v>1</v>
      </c>
      <c r="BA291" s="145">
        <f t="shared" si="91"/>
        <v>0</v>
      </c>
      <c r="BB291" s="145">
        <f t="shared" si="92"/>
        <v>0</v>
      </c>
      <c r="BC291" s="145">
        <f t="shared" si="93"/>
        <v>0</v>
      </c>
      <c r="BD291" s="145">
        <f t="shared" si="94"/>
        <v>0</v>
      </c>
      <c r="BE291" s="145">
        <f t="shared" si="95"/>
        <v>0</v>
      </c>
      <c r="CA291" s="174">
        <v>12</v>
      </c>
      <c r="CB291" s="174">
        <v>0</v>
      </c>
      <c r="CZ291" s="145">
        <v>0</v>
      </c>
    </row>
    <row r="292" spans="1:104" x14ac:dyDescent="0.2">
      <c r="A292" s="168">
        <v>237</v>
      </c>
      <c r="B292" s="169" t="s">
        <v>603</v>
      </c>
      <c r="C292" s="170" t="s">
        <v>604</v>
      </c>
      <c r="D292" s="171" t="s">
        <v>85</v>
      </c>
      <c r="E292" s="172">
        <v>4</v>
      </c>
      <c r="F292" s="172">
        <v>0</v>
      </c>
      <c r="G292" s="173">
        <f t="shared" si="90"/>
        <v>0</v>
      </c>
      <c r="O292" s="167">
        <v>2</v>
      </c>
      <c r="AA292" s="145">
        <v>1</v>
      </c>
      <c r="AB292" s="145">
        <v>1</v>
      </c>
      <c r="AC292" s="145">
        <v>1</v>
      </c>
      <c r="AZ292" s="145">
        <v>1</v>
      </c>
      <c r="BA292" s="145">
        <f t="shared" si="91"/>
        <v>0</v>
      </c>
      <c r="BB292" s="145">
        <f t="shared" si="92"/>
        <v>0</v>
      </c>
      <c r="BC292" s="145">
        <f t="shared" si="93"/>
        <v>0</v>
      </c>
      <c r="BD292" s="145">
        <f t="shared" si="94"/>
        <v>0</v>
      </c>
      <c r="BE292" s="145">
        <f t="shared" si="95"/>
        <v>0</v>
      </c>
      <c r="CA292" s="174">
        <v>1</v>
      </c>
      <c r="CB292" s="174">
        <v>1</v>
      </c>
      <c r="CZ292" s="145">
        <v>0</v>
      </c>
    </row>
    <row r="293" spans="1:104" x14ac:dyDescent="0.2">
      <c r="A293" s="168">
        <v>238</v>
      </c>
      <c r="B293" s="169" t="s">
        <v>605</v>
      </c>
      <c r="C293" s="170" t="s">
        <v>606</v>
      </c>
      <c r="D293" s="171" t="s">
        <v>85</v>
      </c>
      <c r="E293" s="172">
        <v>4</v>
      </c>
      <c r="F293" s="172">
        <v>0</v>
      </c>
      <c r="G293" s="173">
        <f t="shared" si="90"/>
        <v>0</v>
      </c>
      <c r="O293" s="167">
        <v>2</v>
      </c>
      <c r="AA293" s="145">
        <v>12</v>
      </c>
      <c r="AB293" s="145">
        <v>0</v>
      </c>
      <c r="AC293" s="145">
        <v>225</v>
      </c>
      <c r="AZ293" s="145">
        <v>1</v>
      </c>
      <c r="BA293" s="145">
        <f t="shared" si="91"/>
        <v>0</v>
      </c>
      <c r="BB293" s="145">
        <f t="shared" si="92"/>
        <v>0</v>
      </c>
      <c r="BC293" s="145">
        <f t="shared" si="93"/>
        <v>0</v>
      </c>
      <c r="BD293" s="145">
        <f t="shared" si="94"/>
        <v>0</v>
      </c>
      <c r="BE293" s="145">
        <f t="shared" si="95"/>
        <v>0</v>
      </c>
      <c r="CA293" s="174">
        <v>12</v>
      </c>
      <c r="CB293" s="174">
        <v>0</v>
      </c>
      <c r="CZ293" s="145">
        <v>0</v>
      </c>
    </row>
    <row r="294" spans="1:104" ht="22.5" x14ac:dyDescent="0.2">
      <c r="A294" s="168">
        <v>239</v>
      </c>
      <c r="B294" s="169" t="s">
        <v>607</v>
      </c>
      <c r="C294" s="170" t="s">
        <v>608</v>
      </c>
      <c r="D294" s="171" t="s">
        <v>85</v>
      </c>
      <c r="E294" s="172">
        <v>4</v>
      </c>
      <c r="F294" s="172">
        <v>0</v>
      </c>
      <c r="G294" s="173">
        <f t="shared" si="90"/>
        <v>0</v>
      </c>
      <c r="O294" s="167">
        <v>2</v>
      </c>
      <c r="AA294" s="145">
        <v>1</v>
      </c>
      <c r="AB294" s="145">
        <v>1</v>
      </c>
      <c r="AC294" s="145">
        <v>1</v>
      </c>
      <c r="AZ294" s="145">
        <v>1</v>
      </c>
      <c r="BA294" s="145">
        <f t="shared" si="91"/>
        <v>0</v>
      </c>
      <c r="BB294" s="145">
        <f t="shared" si="92"/>
        <v>0</v>
      </c>
      <c r="BC294" s="145">
        <f t="shared" si="93"/>
        <v>0</v>
      </c>
      <c r="BD294" s="145">
        <f t="shared" si="94"/>
        <v>0</v>
      </c>
      <c r="BE294" s="145">
        <f t="shared" si="95"/>
        <v>0</v>
      </c>
      <c r="CA294" s="174">
        <v>1</v>
      </c>
      <c r="CB294" s="174">
        <v>1</v>
      </c>
      <c r="CZ294" s="145">
        <v>0</v>
      </c>
    </row>
    <row r="295" spans="1:104" ht="22.5" x14ac:dyDescent="0.2">
      <c r="A295" s="168">
        <v>240</v>
      </c>
      <c r="B295" s="169" t="s">
        <v>609</v>
      </c>
      <c r="C295" s="170" t="s">
        <v>610</v>
      </c>
      <c r="D295" s="171" t="s">
        <v>85</v>
      </c>
      <c r="E295" s="172">
        <v>4</v>
      </c>
      <c r="F295" s="172">
        <v>0</v>
      </c>
      <c r="G295" s="173">
        <f t="shared" si="90"/>
        <v>0</v>
      </c>
      <c r="O295" s="167">
        <v>2</v>
      </c>
      <c r="AA295" s="145">
        <v>12</v>
      </c>
      <c r="AB295" s="145">
        <v>0</v>
      </c>
      <c r="AC295" s="145">
        <v>227</v>
      </c>
      <c r="AZ295" s="145">
        <v>1</v>
      </c>
      <c r="BA295" s="145">
        <f t="shared" si="91"/>
        <v>0</v>
      </c>
      <c r="BB295" s="145">
        <f t="shared" si="92"/>
        <v>0</v>
      </c>
      <c r="BC295" s="145">
        <f t="shared" si="93"/>
        <v>0</v>
      </c>
      <c r="BD295" s="145">
        <f t="shared" si="94"/>
        <v>0</v>
      </c>
      <c r="BE295" s="145">
        <f t="shared" si="95"/>
        <v>0</v>
      </c>
      <c r="CA295" s="174">
        <v>12</v>
      </c>
      <c r="CB295" s="174">
        <v>0</v>
      </c>
      <c r="CZ295" s="145">
        <v>0</v>
      </c>
    </row>
    <row r="296" spans="1:104" x14ac:dyDescent="0.2">
      <c r="A296" s="168">
        <v>241</v>
      </c>
      <c r="B296" s="169" t="s">
        <v>611</v>
      </c>
      <c r="C296" s="170" t="s">
        <v>612</v>
      </c>
      <c r="D296" s="171" t="s">
        <v>85</v>
      </c>
      <c r="E296" s="172">
        <v>156</v>
      </c>
      <c r="F296" s="172">
        <v>0</v>
      </c>
      <c r="G296" s="173">
        <f t="shared" si="90"/>
        <v>0</v>
      </c>
      <c r="O296" s="167">
        <v>2</v>
      </c>
      <c r="AA296" s="145">
        <v>1</v>
      </c>
      <c r="AB296" s="145">
        <v>1</v>
      </c>
      <c r="AC296" s="145">
        <v>1</v>
      </c>
      <c r="AZ296" s="145">
        <v>1</v>
      </c>
      <c r="BA296" s="145">
        <f t="shared" si="91"/>
        <v>0</v>
      </c>
      <c r="BB296" s="145">
        <f t="shared" si="92"/>
        <v>0</v>
      </c>
      <c r="BC296" s="145">
        <f t="shared" si="93"/>
        <v>0</v>
      </c>
      <c r="BD296" s="145">
        <f t="shared" si="94"/>
        <v>0</v>
      </c>
      <c r="BE296" s="145">
        <f t="shared" si="95"/>
        <v>0</v>
      </c>
      <c r="CA296" s="174">
        <v>1</v>
      </c>
      <c r="CB296" s="174">
        <v>1</v>
      </c>
      <c r="CZ296" s="145">
        <v>0</v>
      </c>
    </row>
    <row r="297" spans="1:104" x14ac:dyDescent="0.2">
      <c r="A297" s="168">
        <v>242</v>
      </c>
      <c r="B297" s="169" t="s">
        <v>613</v>
      </c>
      <c r="C297" s="170" t="s">
        <v>614</v>
      </c>
      <c r="D297" s="171" t="s">
        <v>85</v>
      </c>
      <c r="E297" s="172">
        <v>156</v>
      </c>
      <c r="F297" s="172">
        <v>0</v>
      </c>
      <c r="G297" s="173">
        <f t="shared" si="90"/>
        <v>0</v>
      </c>
      <c r="O297" s="167">
        <v>2</v>
      </c>
      <c r="AA297" s="145">
        <v>12</v>
      </c>
      <c r="AB297" s="145">
        <v>0</v>
      </c>
      <c r="AC297" s="145">
        <v>229</v>
      </c>
      <c r="AZ297" s="145">
        <v>1</v>
      </c>
      <c r="BA297" s="145">
        <f t="shared" si="91"/>
        <v>0</v>
      </c>
      <c r="BB297" s="145">
        <f t="shared" si="92"/>
        <v>0</v>
      </c>
      <c r="BC297" s="145">
        <f t="shared" si="93"/>
        <v>0</v>
      </c>
      <c r="BD297" s="145">
        <f t="shared" si="94"/>
        <v>0</v>
      </c>
      <c r="BE297" s="145">
        <f t="shared" si="95"/>
        <v>0</v>
      </c>
      <c r="CA297" s="174">
        <v>12</v>
      </c>
      <c r="CB297" s="174">
        <v>0</v>
      </c>
      <c r="CZ297" s="145">
        <v>0</v>
      </c>
    </row>
    <row r="298" spans="1:104" x14ac:dyDescent="0.2">
      <c r="A298" s="168">
        <v>243</v>
      </c>
      <c r="B298" s="169" t="s">
        <v>615</v>
      </c>
      <c r="C298" s="170" t="s">
        <v>616</v>
      </c>
      <c r="D298" s="171" t="s">
        <v>153</v>
      </c>
      <c r="E298" s="172">
        <v>590</v>
      </c>
      <c r="F298" s="172">
        <v>0</v>
      </c>
      <c r="G298" s="173">
        <f t="shared" si="90"/>
        <v>0</v>
      </c>
      <c r="O298" s="167">
        <v>2</v>
      </c>
      <c r="AA298" s="145">
        <v>1</v>
      </c>
      <c r="AB298" s="145">
        <v>1</v>
      </c>
      <c r="AC298" s="145">
        <v>1</v>
      </c>
      <c r="AZ298" s="145">
        <v>1</v>
      </c>
      <c r="BA298" s="145">
        <f t="shared" si="91"/>
        <v>0</v>
      </c>
      <c r="BB298" s="145">
        <f t="shared" si="92"/>
        <v>0</v>
      </c>
      <c r="BC298" s="145">
        <f t="shared" si="93"/>
        <v>0</v>
      </c>
      <c r="BD298" s="145">
        <f t="shared" si="94"/>
        <v>0</v>
      </c>
      <c r="BE298" s="145">
        <f t="shared" si="95"/>
        <v>0</v>
      </c>
      <c r="CA298" s="174">
        <v>1</v>
      </c>
      <c r="CB298" s="174">
        <v>1</v>
      </c>
      <c r="CZ298" s="145">
        <v>0</v>
      </c>
    </row>
    <row r="299" spans="1:104" x14ac:dyDescent="0.2">
      <c r="A299" s="168">
        <v>244</v>
      </c>
      <c r="B299" s="169" t="s">
        <v>617</v>
      </c>
      <c r="C299" s="170" t="s">
        <v>618</v>
      </c>
      <c r="D299" s="171" t="s">
        <v>153</v>
      </c>
      <c r="E299" s="172">
        <v>590</v>
      </c>
      <c r="F299" s="172">
        <v>0</v>
      </c>
      <c r="G299" s="173">
        <f t="shared" si="90"/>
        <v>0</v>
      </c>
      <c r="O299" s="167">
        <v>2</v>
      </c>
      <c r="AA299" s="145">
        <v>12</v>
      </c>
      <c r="AB299" s="145">
        <v>0</v>
      </c>
      <c r="AC299" s="145">
        <v>231</v>
      </c>
      <c r="AZ299" s="145">
        <v>1</v>
      </c>
      <c r="BA299" s="145">
        <f t="shared" si="91"/>
        <v>0</v>
      </c>
      <c r="BB299" s="145">
        <f t="shared" si="92"/>
        <v>0</v>
      </c>
      <c r="BC299" s="145">
        <f t="shared" si="93"/>
        <v>0</v>
      </c>
      <c r="BD299" s="145">
        <f t="shared" si="94"/>
        <v>0</v>
      </c>
      <c r="BE299" s="145">
        <f t="shared" si="95"/>
        <v>0</v>
      </c>
      <c r="CA299" s="174">
        <v>12</v>
      </c>
      <c r="CB299" s="174">
        <v>0</v>
      </c>
      <c r="CZ299" s="145">
        <v>0</v>
      </c>
    </row>
    <row r="300" spans="1:104" x14ac:dyDescent="0.2">
      <c r="A300" s="168">
        <v>245</v>
      </c>
      <c r="B300" s="169" t="s">
        <v>619</v>
      </c>
      <c r="C300" s="170" t="s">
        <v>620</v>
      </c>
      <c r="D300" s="171" t="s">
        <v>153</v>
      </c>
      <c r="E300" s="172">
        <v>210</v>
      </c>
      <c r="F300" s="172">
        <v>0</v>
      </c>
      <c r="G300" s="173">
        <f t="shared" si="90"/>
        <v>0</v>
      </c>
      <c r="O300" s="167">
        <v>2</v>
      </c>
      <c r="AA300" s="145">
        <v>1</v>
      </c>
      <c r="AB300" s="145">
        <v>1</v>
      </c>
      <c r="AC300" s="145">
        <v>1</v>
      </c>
      <c r="AZ300" s="145">
        <v>1</v>
      </c>
      <c r="BA300" s="145">
        <f t="shared" si="91"/>
        <v>0</v>
      </c>
      <c r="BB300" s="145">
        <f t="shared" si="92"/>
        <v>0</v>
      </c>
      <c r="BC300" s="145">
        <f t="shared" si="93"/>
        <v>0</v>
      </c>
      <c r="BD300" s="145">
        <f t="shared" si="94"/>
        <v>0</v>
      </c>
      <c r="BE300" s="145">
        <f t="shared" si="95"/>
        <v>0</v>
      </c>
      <c r="CA300" s="174">
        <v>1</v>
      </c>
      <c r="CB300" s="174">
        <v>1</v>
      </c>
      <c r="CZ300" s="145">
        <v>0</v>
      </c>
    </row>
    <row r="301" spans="1:104" x14ac:dyDescent="0.2">
      <c r="A301" s="168">
        <v>246</v>
      </c>
      <c r="B301" s="169" t="s">
        <v>621</v>
      </c>
      <c r="C301" s="170" t="s">
        <v>622</v>
      </c>
      <c r="D301" s="171" t="s">
        <v>153</v>
      </c>
      <c r="E301" s="172">
        <v>210</v>
      </c>
      <c r="F301" s="172">
        <v>0</v>
      </c>
      <c r="G301" s="173">
        <f t="shared" si="90"/>
        <v>0</v>
      </c>
      <c r="O301" s="167">
        <v>2</v>
      </c>
      <c r="AA301" s="145">
        <v>12</v>
      </c>
      <c r="AB301" s="145">
        <v>0</v>
      </c>
      <c r="AC301" s="145">
        <v>233</v>
      </c>
      <c r="AZ301" s="145">
        <v>1</v>
      </c>
      <c r="BA301" s="145">
        <f t="shared" si="91"/>
        <v>0</v>
      </c>
      <c r="BB301" s="145">
        <f t="shared" si="92"/>
        <v>0</v>
      </c>
      <c r="BC301" s="145">
        <f t="shared" si="93"/>
        <v>0</v>
      </c>
      <c r="BD301" s="145">
        <f t="shared" si="94"/>
        <v>0</v>
      </c>
      <c r="BE301" s="145">
        <f t="shared" si="95"/>
        <v>0</v>
      </c>
      <c r="CA301" s="174">
        <v>12</v>
      </c>
      <c r="CB301" s="174">
        <v>0</v>
      </c>
      <c r="CZ301" s="145">
        <v>0</v>
      </c>
    </row>
    <row r="302" spans="1:104" x14ac:dyDescent="0.2">
      <c r="A302" s="168">
        <v>247</v>
      </c>
      <c r="B302" s="169" t="s">
        <v>623</v>
      </c>
      <c r="C302" s="170" t="s">
        <v>624</v>
      </c>
      <c r="D302" s="171" t="s">
        <v>153</v>
      </c>
      <c r="E302" s="172">
        <v>860</v>
      </c>
      <c r="F302" s="172">
        <v>0</v>
      </c>
      <c r="G302" s="173">
        <f t="shared" si="90"/>
        <v>0</v>
      </c>
      <c r="O302" s="167">
        <v>2</v>
      </c>
      <c r="AA302" s="145">
        <v>1</v>
      </c>
      <c r="AB302" s="145">
        <v>1</v>
      </c>
      <c r="AC302" s="145">
        <v>1</v>
      </c>
      <c r="AZ302" s="145">
        <v>1</v>
      </c>
      <c r="BA302" s="145">
        <f t="shared" si="91"/>
        <v>0</v>
      </c>
      <c r="BB302" s="145">
        <f t="shared" si="92"/>
        <v>0</v>
      </c>
      <c r="BC302" s="145">
        <f t="shared" si="93"/>
        <v>0</v>
      </c>
      <c r="BD302" s="145">
        <f t="shared" si="94"/>
        <v>0</v>
      </c>
      <c r="BE302" s="145">
        <f t="shared" si="95"/>
        <v>0</v>
      </c>
      <c r="CA302" s="174">
        <v>1</v>
      </c>
      <c r="CB302" s="174">
        <v>1</v>
      </c>
      <c r="CZ302" s="145">
        <v>0</v>
      </c>
    </row>
    <row r="303" spans="1:104" x14ac:dyDescent="0.2">
      <c r="A303" s="168">
        <v>248</v>
      </c>
      <c r="B303" s="169" t="s">
        <v>625</v>
      </c>
      <c r="C303" s="170" t="s">
        <v>626</v>
      </c>
      <c r="D303" s="171" t="s">
        <v>153</v>
      </c>
      <c r="E303" s="172">
        <v>860</v>
      </c>
      <c r="F303" s="172">
        <v>0</v>
      </c>
      <c r="G303" s="173">
        <f t="shared" si="90"/>
        <v>0</v>
      </c>
      <c r="O303" s="167">
        <v>2</v>
      </c>
      <c r="AA303" s="145">
        <v>12</v>
      </c>
      <c r="AB303" s="145">
        <v>0</v>
      </c>
      <c r="AC303" s="145">
        <v>235</v>
      </c>
      <c r="AZ303" s="145">
        <v>1</v>
      </c>
      <c r="BA303" s="145">
        <f t="shared" si="91"/>
        <v>0</v>
      </c>
      <c r="BB303" s="145">
        <f t="shared" si="92"/>
        <v>0</v>
      </c>
      <c r="BC303" s="145">
        <f t="shared" si="93"/>
        <v>0</v>
      </c>
      <c r="BD303" s="145">
        <f t="shared" si="94"/>
        <v>0</v>
      </c>
      <c r="BE303" s="145">
        <f t="shared" si="95"/>
        <v>0</v>
      </c>
      <c r="CA303" s="174">
        <v>12</v>
      </c>
      <c r="CB303" s="174">
        <v>0</v>
      </c>
      <c r="CZ303" s="145">
        <v>0</v>
      </c>
    </row>
    <row r="304" spans="1:104" x14ac:dyDescent="0.2">
      <c r="A304" s="168">
        <v>249</v>
      </c>
      <c r="B304" s="169" t="s">
        <v>627</v>
      </c>
      <c r="C304" s="170" t="s">
        <v>628</v>
      </c>
      <c r="D304" s="171" t="s">
        <v>153</v>
      </c>
      <c r="E304" s="172">
        <v>95</v>
      </c>
      <c r="F304" s="172">
        <v>0</v>
      </c>
      <c r="G304" s="173">
        <f t="shared" si="90"/>
        <v>0</v>
      </c>
      <c r="O304" s="167">
        <v>2</v>
      </c>
      <c r="AA304" s="145">
        <v>1</v>
      </c>
      <c r="AB304" s="145">
        <v>1</v>
      </c>
      <c r="AC304" s="145">
        <v>1</v>
      </c>
      <c r="AZ304" s="145">
        <v>1</v>
      </c>
      <c r="BA304" s="145">
        <f t="shared" si="91"/>
        <v>0</v>
      </c>
      <c r="BB304" s="145">
        <f t="shared" si="92"/>
        <v>0</v>
      </c>
      <c r="BC304" s="145">
        <f t="shared" si="93"/>
        <v>0</v>
      </c>
      <c r="BD304" s="145">
        <f t="shared" si="94"/>
        <v>0</v>
      </c>
      <c r="BE304" s="145">
        <f t="shared" si="95"/>
        <v>0</v>
      </c>
      <c r="CA304" s="174">
        <v>1</v>
      </c>
      <c r="CB304" s="174">
        <v>1</v>
      </c>
      <c r="CZ304" s="145">
        <v>0</v>
      </c>
    </row>
    <row r="305" spans="1:104" x14ac:dyDescent="0.2">
      <c r="A305" s="168">
        <v>250</v>
      </c>
      <c r="B305" s="169" t="s">
        <v>629</v>
      </c>
      <c r="C305" s="170" t="s">
        <v>630</v>
      </c>
      <c r="D305" s="171" t="s">
        <v>153</v>
      </c>
      <c r="E305" s="172">
        <v>95</v>
      </c>
      <c r="F305" s="172">
        <v>0</v>
      </c>
      <c r="G305" s="173">
        <f t="shared" si="90"/>
        <v>0</v>
      </c>
      <c r="O305" s="167">
        <v>2</v>
      </c>
      <c r="AA305" s="145">
        <v>12</v>
      </c>
      <c r="AB305" s="145">
        <v>0</v>
      </c>
      <c r="AC305" s="145">
        <v>237</v>
      </c>
      <c r="AZ305" s="145">
        <v>1</v>
      </c>
      <c r="BA305" s="145">
        <f t="shared" si="91"/>
        <v>0</v>
      </c>
      <c r="BB305" s="145">
        <f t="shared" si="92"/>
        <v>0</v>
      </c>
      <c r="BC305" s="145">
        <f t="shared" si="93"/>
        <v>0</v>
      </c>
      <c r="BD305" s="145">
        <f t="shared" si="94"/>
        <v>0</v>
      </c>
      <c r="BE305" s="145">
        <f t="shared" si="95"/>
        <v>0</v>
      </c>
      <c r="CA305" s="174">
        <v>12</v>
      </c>
      <c r="CB305" s="174">
        <v>0</v>
      </c>
      <c r="CZ305" s="145">
        <v>0</v>
      </c>
    </row>
    <row r="306" spans="1:104" x14ac:dyDescent="0.2">
      <c r="A306" s="168">
        <v>251</v>
      </c>
      <c r="B306" s="169" t="s">
        <v>631</v>
      </c>
      <c r="C306" s="170" t="s">
        <v>632</v>
      </c>
      <c r="D306" s="171" t="s">
        <v>153</v>
      </c>
      <c r="E306" s="172">
        <v>28</v>
      </c>
      <c r="F306" s="172">
        <v>0</v>
      </c>
      <c r="G306" s="173">
        <f t="shared" si="90"/>
        <v>0</v>
      </c>
      <c r="O306" s="167">
        <v>2</v>
      </c>
      <c r="AA306" s="145">
        <v>1</v>
      </c>
      <c r="AB306" s="145">
        <v>1</v>
      </c>
      <c r="AC306" s="145">
        <v>1</v>
      </c>
      <c r="AZ306" s="145">
        <v>1</v>
      </c>
      <c r="BA306" s="145">
        <f t="shared" si="91"/>
        <v>0</v>
      </c>
      <c r="BB306" s="145">
        <f t="shared" si="92"/>
        <v>0</v>
      </c>
      <c r="BC306" s="145">
        <f t="shared" si="93"/>
        <v>0</v>
      </c>
      <c r="BD306" s="145">
        <f t="shared" si="94"/>
        <v>0</v>
      </c>
      <c r="BE306" s="145">
        <f t="shared" si="95"/>
        <v>0</v>
      </c>
      <c r="CA306" s="174">
        <v>1</v>
      </c>
      <c r="CB306" s="174">
        <v>1</v>
      </c>
      <c r="CZ306" s="145">
        <v>0</v>
      </c>
    </row>
    <row r="307" spans="1:104" x14ac:dyDescent="0.2">
      <c r="A307" s="168">
        <v>252</v>
      </c>
      <c r="B307" s="169" t="s">
        <v>633</v>
      </c>
      <c r="C307" s="170" t="s">
        <v>634</v>
      </c>
      <c r="D307" s="171" t="s">
        <v>153</v>
      </c>
      <c r="E307" s="172">
        <v>28</v>
      </c>
      <c r="F307" s="172">
        <v>0</v>
      </c>
      <c r="G307" s="173">
        <f t="shared" si="90"/>
        <v>0</v>
      </c>
      <c r="O307" s="167">
        <v>2</v>
      </c>
      <c r="AA307" s="145">
        <v>12</v>
      </c>
      <c r="AB307" s="145">
        <v>0</v>
      </c>
      <c r="AC307" s="145">
        <v>239</v>
      </c>
      <c r="AZ307" s="145">
        <v>1</v>
      </c>
      <c r="BA307" s="145">
        <f t="shared" si="91"/>
        <v>0</v>
      </c>
      <c r="BB307" s="145">
        <f t="shared" si="92"/>
        <v>0</v>
      </c>
      <c r="BC307" s="145">
        <f t="shared" si="93"/>
        <v>0</v>
      </c>
      <c r="BD307" s="145">
        <f t="shared" si="94"/>
        <v>0</v>
      </c>
      <c r="BE307" s="145">
        <f t="shared" si="95"/>
        <v>0</v>
      </c>
      <c r="CA307" s="174">
        <v>12</v>
      </c>
      <c r="CB307" s="174">
        <v>0</v>
      </c>
      <c r="CZ307" s="145">
        <v>0</v>
      </c>
    </row>
    <row r="308" spans="1:104" x14ac:dyDescent="0.2">
      <c r="A308" s="168">
        <v>253</v>
      </c>
      <c r="B308" s="169" t="s">
        <v>635</v>
      </c>
      <c r="C308" s="170" t="s">
        <v>636</v>
      </c>
      <c r="D308" s="171" t="s">
        <v>153</v>
      </c>
      <c r="E308" s="172">
        <v>15</v>
      </c>
      <c r="F308" s="172">
        <v>0</v>
      </c>
      <c r="G308" s="173">
        <f t="shared" ref="G308:G339" si="96">E308*F308</f>
        <v>0</v>
      </c>
      <c r="O308" s="167">
        <v>2</v>
      </c>
      <c r="AA308" s="145">
        <v>1</v>
      </c>
      <c r="AB308" s="145">
        <v>1</v>
      </c>
      <c r="AC308" s="145">
        <v>1</v>
      </c>
      <c r="AZ308" s="145">
        <v>1</v>
      </c>
      <c r="BA308" s="145">
        <f t="shared" ref="BA308:BA339" si="97">IF(AZ308=1,G308,0)</f>
        <v>0</v>
      </c>
      <c r="BB308" s="145">
        <f t="shared" ref="BB308:BB329" si="98">IF(AZ308=2,G308,0)</f>
        <v>0</v>
      </c>
      <c r="BC308" s="145">
        <f t="shared" ref="BC308:BC329" si="99">IF(AZ308=3,G308,0)</f>
        <v>0</v>
      </c>
      <c r="BD308" s="145">
        <f t="shared" ref="BD308:BD329" si="100">IF(AZ308=4,G308,0)</f>
        <v>0</v>
      </c>
      <c r="BE308" s="145">
        <f t="shared" ref="BE308:BE329" si="101">IF(AZ308=5,G308,0)</f>
        <v>0</v>
      </c>
      <c r="CA308" s="174">
        <v>1</v>
      </c>
      <c r="CB308" s="174">
        <v>1</v>
      </c>
      <c r="CZ308" s="145">
        <v>0</v>
      </c>
    </row>
    <row r="309" spans="1:104" x14ac:dyDescent="0.2">
      <c r="A309" s="168">
        <v>254</v>
      </c>
      <c r="B309" s="169" t="s">
        <v>637</v>
      </c>
      <c r="C309" s="170" t="s">
        <v>638</v>
      </c>
      <c r="D309" s="171" t="s">
        <v>153</v>
      </c>
      <c r="E309" s="172">
        <v>15</v>
      </c>
      <c r="F309" s="172">
        <v>0</v>
      </c>
      <c r="G309" s="173">
        <f t="shared" si="96"/>
        <v>0</v>
      </c>
      <c r="O309" s="167">
        <v>2</v>
      </c>
      <c r="AA309" s="145">
        <v>12</v>
      </c>
      <c r="AB309" s="145">
        <v>0</v>
      </c>
      <c r="AC309" s="145">
        <v>241</v>
      </c>
      <c r="AZ309" s="145">
        <v>1</v>
      </c>
      <c r="BA309" s="145">
        <f t="shared" si="97"/>
        <v>0</v>
      </c>
      <c r="BB309" s="145">
        <f t="shared" si="98"/>
        <v>0</v>
      </c>
      <c r="BC309" s="145">
        <f t="shared" si="99"/>
        <v>0</v>
      </c>
      <c r="BD309" s="145">
        <f t="shared" si="100"/>
        <v>0</v>
      </c>
      <c r="BE309" s="145">
        <f t="shared" si="101"/>
        <v>0</v>
      </c>
      <c r="CA309" s="174">
        <v>12</v>
      </c>
      <c r="CB309" s="174">
        <v>0</v>
      </c>
      <c r="CZ309" s="145">
        <v>0</v>
      </c>
    </row>
    <row r="310" spans="1:104" x14ac:dyDescent="0.2">
      <c r="A310" s="168">
        <v>255</v>
      </c>
      <c r="B310" s="169" t="s">
        <v>639</v>
      </c>
      <c r="C310" s="170" t="s">
        <v>640</v>
      </c>
      <c r="D310" s="171" t="s">
        <v>153</v>
      </c>
      <c r="E310" s="172">
        <v>15</v>
      </c>
      <c r="F310" s="172">
        <v>0</v>
      </c>
      <c r="G310" s="173">
        <f t="shared" si="96"/>
        <v>0</v>
      </c>
      <c r="O310" s="167">
        <v>2</v>
      </c>
      <c r="AA310" s="145">
        <v>1</v>
      </c>
      <c r="AB310" s="145">
        <v>1</v>
      </c>
      <c r="AC310" s="145">
        <v>1</v>
      </c>
      <c r="AZ310" s="145">
        <v>1</v>
      </c>
      <c r="BA310" s="145">
        <f t="shared" si="97"/>
        <v>0</v>
      </c>
      <c r="BB310" s="145">
        <f t="shared" si="98"/>
        <v>0</v>
      </c>
      <c r="BC310" s="145">
        <f t="shared" si="99"/>
        <v>0</v>
      </c>
      <c r="BD310" s="145">
        <f t="shared" si="100"/>
        <v>0</v>
      </c>
      <c r="BE310" s="145">
        <f t="shared" si="101"/>
        <v>0</v>
      </c>
      <c r="CA310" s="174">
        <v>1</v>
      </c>
      <c r="CB310" s="174">
        <v>1</v>
      </c>
      <c r="CZ310" s="145">
        <v>0</v>
      </c>
    </row>
    <row r="311" spans="1:104" x14ac:dyDescent="0.2">
      <c r="A311" s="168">
        <v>256</v>
      </c>
      <c r="B311" s="169" t="s">
        <v>641</v>
      </c>
      <c r="C311" s="170" t="s">
        <v>642</v>
      </c>
      <c r="D311" s="171" t="s">
        <v>153</v>
      </c>
      <c r="E311" s="172">
        <v>15</v>
      </c>
      <c r="F311" s="172">
        <v>0</v>
      </c>
      <c r="G311" s="173">
        <f t="shared" si="96"/>
        <v>0</v>
      </c>
      <c r="O311" s="167">
        <v>2</v>
      </c>
      <c r="AA311" s="145">
        <v>12</v>
      </c>
      <c r="AB311" s="145">
        <v>0</v>
      </c>
      <c r="AC311" s="145">
        <v>243</v>
      </c>
      <c r="AZ311" s="145">
        <v>1</v>
      </c>
      <c r="BA311" s="145">
        <f t="shared" si="97"/>
        <v>0</v>
      </c>
      <c r="BB311" s="145">
        <f t="shared" si="98"/>
        <v>0</v>
      </c>
      <c r="BC311" s="145">
        <f t="shared" si="99"/>
        <v>0</v>
      </c>
      <c r="BD311" s="145">
        <f t="shared" si="100"/>
        <v>0</v>
      </c>
      <c r="BE311" s="145">
        <f t="shared" si="101"/>
        <v>0</v>
      </c>
      <c r="CA311" s="174">
        <v>12</v>
      </c>
      <c r="CB311" s="174">
        <v>0</v>
      </c>
      <c r="CZ311" s="145">
        <v>0</v>
      </c>
    </row>
    <row r="312" spans="1:104" x14ac:dyDescent="0.2">
      <c r="A312" s="168">
        <v>257</v>
      </c>
      <c r="B312" s="169" t="s">
        <v>643</v>
      </c>
      <c r="C312" s="170" t="s">
        <v>644</v>
      </c>
      <c r="D312" s="171" t="s">
        <v>153</v>
      </c>
      <c r="E312" s="172">
        <v>80</v>
      </c>
      <c r="F312" s="172">
        <v>0</v>
      </c>
      <c r="G312" s="173">
        <f t="shared" si="96"/>
        <v>0</v>
      </c>
      <c r="O312" s="167">
        <v>2</v>
      </c>
      <c r="AA312" s="145">
        <v>1</v>
      </c>
      <c r="AB312" s="145">
        <v>1</v>
      </c>
      <c r="AC312" s="145">
        <v>1</v>
      </c>
      <c r="AZ312" s="145">
        <v>1</v>
      </c>
      <c r="BA312" s="145">
        <f t="shared" si="97"/>
        <v>0</v>
      </c>
      <c r="BB312" s="145">
        <f t="shared" si="98"/>
        <v>0</v>
      </c>
      <c r="BC312" s="145">
        <f t="shared" si="99"/>
        <v>0</v>
      </c>
      <c r="BD312" s="145">
        <f t="shared" si="100"/>
        <v>0</v>
      </c>
      <c r="BE312" s="145">
        <f t="shared" si="101"/>
        <v>0</v>
      </c>
      <c r="CA312" s="174">
        <v>1</v>
      </c>
      <c r="CB312" s="174">
        <v>1</v>
      </c>
      <c r="CZ312" s="145">
        <v>0</v>
      </c>
    </row>
    <row r="313" spans="1:104" x14ac:dyDescent="0.2">
      <c r="A313" s="168">
        <v>258</v>
      </c>
      <c r="B313" s="169" t="s">
        <v>645</v>
      </c>
      <c r="C313" s="170" t="s">
        <v>646</v>
      </c>
      <c r="D313" s="171" t="s">
        <v>153</v>
      </c>
      <c r="E313" s="172">
        <v>80</v>
      </c>
      <c r="F313" s="172">
        <v>0</v>
      </c>
      <c r="G313" s="173">
        <f t="shared" si="96"/>
        <v>0</v>
      </c>
      <c r="O313" s="167">
        <v>2</v>
      </c>
      <c r="AA313" s="145">
        <v>12</v>
      </c>
      <c r="AB313" s="145">
        <v>0</v>
      </c>
      <c r="AC313" s="145">
        <v>245</v>
      </c>
      <c r="AZ313" s="145">
        <v>1</v>
      </c>
      <c r="BA313" s="145">
        <f t="shared" si="97"/>
        <v>0</v>
      </c>
      <c r="BB313" s="145">
        <f t="shared" si="98"/>
        <v>0</v>
      </c>
      <c r="BC313" s="145">
        <f t="shared" si="99"/>
        <v>0</v>
      </c>
      <c r="BD313" s="145">
        <f t="shared" si="100"/>
        <v>0</v>
      </c>
      <c r="BE313" s="145">
        <f t="shared" si="101"/>
        <v>0</v>
      </c>
      <c r="CA313" s="174">
        <v>12</v>
      </c>
      <c r="CB313" s="174">
        <v>0</v>
      </c>
      <c r="CZ313" s="145">
        <v>0</v>
      </c>
    </row>
    <row r="314" spans="1:104" x14ac:dyDescent="0.2">
      <c r="A314" s="168">
        <v>259</v>
      </c>
      <c r="B314" s="169" t="s">
        <v>647</v>
      </c>
      <c r="C314" s="170" t="s">
        <v>648</v>
      </c>
      <c r="D314" s="171" t="s">
        <v>85</v>
      </c>
      <c r="E314" s="172">
        <v>44</v>
      </c>
      <c r="F314" s="172">
        <v>0</v>
      </c>
      <c r="G314" s="173">
        <f t="shared" si="96"/>
        <v>0</v>
      </c>
      <c r="O314" s="167">
        <v>2</v>
      </c>
      <c r="AA314" s="145">
        <v>1</v>
      </c>
      <c r="AB314" s="145">
        <v>1</v>
      </c>
      <c r="AC314" s="145">
        <v>1</v>
      </c>
      <c r="AZ314" s="145">
        <v>1</v>
      </c>
      <c r="BA314" s="145">
        <f t="shared" si="97"/>
        <v>0</v>
      </c>
      <c r="BB314" s="145">
        <f t="shared" si="98"/>
        <v>0</v>
      </c>
      <c r="BC314" s="145">
        <f t="shared" si="99"/>
        <v>0</v>
      </c>
      <c r="BD314" s="145">
        <f t="shared" si="100"/>
        <v>0</v>
      </c>
      <c r="BE314" s="145">
        <f t="shared" si="101"/>
        <v>0</v>
      </c>
      <c r="CA314" s="174">
        <v>1</v>
      </c>
      <c r="CB314" s="174">
        <v>1</v>
      </c>
      <c r="CZ314" s="145">
        <v>0</v>
      </c>
    </row>
    <row r="315" spans="1:104" x14ac:dyDescent="0.2">
      <c r="A315" s="168">
        <v>260</v>
      </c>
      <c r="B315" s="169" t="s">
        <v>649</v>
      </c>
      <c r="C315" s="170" t="s">
        <v>650</v>
      </c>
      <c r="D315" s="171" t="s">
        <v>85</v>
      </c>
      <c r="E315" s="172">
        <v>44</v>
      </c>
      <c r="F315" s="172">
        <v>0</v>
      </c>
      <c r="G315" s="173">
        <f t="shared" si="96"/>
        <v>0</v>
      </c>
      <c r="O315" s="167">
        <v>2</v>
      </c>
      <c r="AA315" s="145">
        <v>1</v>
      </c>
      <c r="AB315" s="145">
        <v>1</v>
      </c>
      <c r="AC315" s="145">
        <v>1</v>
      </c>
      <c r="AZ315" s="145">
        <v>1</v>
      </c>
      <c r="BA315" s="145">
        <f t="shared" si="97"/>
        <v>0</v>
      </c>
      <c r="BB315" s="145">
        <f t="shared" si="98"/>
        <v>0</v>
      </c>
      <c r="BC315" s="145">
        <f t="shared" si="99"/>
        <v>0</v>
      </c>
      <c r="BD315" s="145">
        <f t="shared" si="100"/>
        <v>0</v>
      </c>
      <c r="BE315" s="145">
        <f t="shared" si="101"/>
        <v>0</v>
      </c>
      <c r="CA315" s="174">
        <v>1</v>
      </c>
      <c r="CB315" s="174">
        <v>1</v>
      </c>
      <c r="CZ315" s="145">
        <v>0</v>
      </c>
    </row>
    <row r="316" spans="1:104" x14ac:dyDescent="0.2">
      <c r="A316" s="168">
        <v>261</v>
      </c>
      <c r="B316" s="169" t="s">
        <v>651</v>
      </c>
      <c r="C316" s="170" t="s">
        <v>652</v>
      </c>
      <c r="D316" s="171" t="s">
        <v>85</v>
      </c>
      <c r="E316" s="172">
        <v>44</v>
      </c>
      <c r="F316" s="172">
        <v>0</v>
      </c>
      <c r="G316" s="173">
        <f t="shared" si="96"/>
        <v>0</v>
      </c>
      <c r="O316" s="167">
        <v>2</v>
      </c>
      <c r="AA316" s="145">
        <v>1</v>
      </c>
      <c r="AB316" s="145">
        <v>1</v>
      </c>
      <c r="AC316" s="145">
        <v>1</v>
      </c>
      <c r="AZ316" s="145">
        <v>1</v>
      </c>
      <c r="BA316" s="145">
        <f t="shared" si="97"/>
        <v>0</v>
      </c>
      <c r="BB316" s="145">
        <f t="shared" si="98"/>
        <v>0</v>
      </c>
      <c r="BC316" s="145">
        <f t="shared" si="99"/>
        <v>0</v>
      </c>
      <c r="BD316" s="145">
        <f t="shared" si="100"/>
        <v>0</v>
      </c>
      <c r="BE316" s="145">
        <f t="shared" si="101"/>
        <v>0</v>
      </c>
      <c r="CA316" s="174">
        <v>1</v>
      </c>
      <c r="CB316" s="174">
        <v>1</v>
      </c>
      <c r="CZ316" s="145">
        <v>0</v>
      </c>
    </row>
    <row r="317" spans="1:104" x14ac:dyDescent="0.2">
      <c r="A317" s="168">
        <v>262</v>
      </c>
      <c r="B317" s="169" t="s">
        <v>653</v>
      </c>
      <c r="C317" s="170" t="s">
        <v>654</v>
      </c>
      <c r="D317" s="171" t="s">
        <v>85</v>
      </c>
      <c r="E317" s="172">
        <v>44</v>
      </c>
      <c r="F317" s="172">
        <v>0</v>
      </c>
      <c r="G317" s="173">
        <f t="shared" si="96"/>
        <v>0</v>
      </c>
      <c r="O317" s="167">
        <v>2</v>
      </c>
      <c r="AA317" s="145">
        <v>12</v>
      </c>
      <c r="AB317" s="145">
        <v>0</v>
      </c>
      <c r="AC317" s="145">
        <v>249</v>
      </c>
      <c r="AZ317" s="145">
        <v>1</v>
      </c>
      <c r="BA317" s="145">
        <f t="shared" si="97"/>
        <v>0</v>
      </c>
      <c r="BB317" s="145">
        <f t="shared" si="98"/>
        <v>0</v>
      </c>
      <c r="BC317" s="145">
        <f t="shared" si="99"/>
        <v>0</v>
      </c>
      <c r="BD317" s="145">
        <f t="shared" si="100"/>
        <v>0</v>
      </c>
      <c r="BE317" s="145">
        <f t="shared" si="101"/>
        <v>0</v>
      </c>
      <c r="CA317" s="174">
        <v>12</v>
      </c>
      <c r="CB317" s="174">
        <v>0</v>
      </c>
      <c r="CZ317" s="145">
        <v>0</v>
      </c>
    </row>
    <row r="318" spans="1:104" x14ac:dyDescent="0.2">
      <c r="A318" s="168">
        <v>263</v>
      </c>
      <c r="B318" s="169" t="s">
        <v>655</v>
      </c>
      <c r="C318" s="170" t="s">
        <v>656</v>
      </c>
      <c r="D318" s="171" t="s">
        <v>85</v>
      </c>
      <c r="E318" s="172">
        <v>2</v>
      </c>
      <c r="F318" s="172">
        <v>0</v>
      </c>
      <c r="G318" s="173">
        <f t="shared" si="96"/>
        <v>0</v>
      </c>
      <c r="O318" s="167">
        <v>2</v>
      </c>
      <c r="AA318" s="145">
        <v>1</v>
      </c>
      <c r="AB318" s="145">
        <v>1</v>
      </c>
      <c r="AC318" s="145">
        <v>1</v>
      </c>
      <c r="AZ318" s="145">
        <v>1</v>
      </c>
      <c r="BA318" s="145">
        <f t="shared" si="97"/>
        <v>0</v>
      </c>
      <c r="BB318" s="145">
        <f t="shared" si="98"/>
        <v>0</v>
      </c>
      <c r="BC318" s="145">
        <f t="shared" si="99"/>
        <v>0</v>
      </c>
      <c r="BD318" s="145">
        <f t="shared" si="100"/>
        <v>0</v>
      </c>
      <c r="BE318" s="145">
        <f t="shared" si="101"/>
        <v>0</v>
      </c>
      <c r="CA318" s="174">
        <v>1</v>
      </c>
      <c r="CB318" s="174">
        <v>1</v>
      </c>
      <c r="CZ318" s="145">
        <v>0</v>
      </c>
    </row>
    <row r="319" spans="1:104" x14ac:dyDescent="0.2">
      <c r="A319" s="168">
        <v>264</v>
      </c>
      <c r="B319" s="169" t="s">
        <v>657</v>
      </c>
      <c r="C319" s="170" t="s">
        <v>658</v>
      </c>
      <c r="D319" s="171" t="s">
        <v>153</v>
      </c>
      <c r="E319" s="172">
        <v>570</v>
      </c>
      <c r="F319" s="172">
        <v>0</v>
      </c>
      <c r="G319" s="173">
        <f t="shared" si="96"/>
        <v>0</v>
      </c>
      <c r="O319" s="167">
        <v>2</v>
      </c>
      <c r="AA319" s="145">
        <v>1</v>
      </c>
      <c r="AB319" s="145">
        <v>1</v>
      </c>
      <c r="AC319" s="145">
        <v>1</v>
      </c>
      <c r="AZ319" s="145">
        <v>1</v>
      </c>
      <c r="BA319" s="145">
        <f t="shared" si="97"/>
        <v>0</v>
      </c>
      <c r="BB319" s="145">
        <f t="shared" si="98"/>
        <v>0</v>
      </c>
      <c r="BC319" s="145">
        <f t="shared" si="99"/>
        <v>0</v>
      </c>
      <c r="BD319" s="145">
        <f t="shared" si="100"/>
        <v>0</v>
      </c>
      <c r="BE319" s="145">
        <f t="shared" si="101"/>
        <v>0</v>
      </c>
      <c r="CA319" s="174">
        <v>1</v>
      </c>
      <c r="CB319" s="174">
        <v>1</v>
      </c>
      <c r="CZ319" s="145">
        <v>0</v>
      </c>
    </row>
    <row r="320" spans="1:104" x14ac:dyDescent="0.2">
      <c r="A320" s="168">
        <v>265</v>
      </c>
      <c r="B320" s="169" t="s">
        <v>659</v>
      </c>
      <c r="C320" s="170" t="s">
        <v>660</v>
      </c>
      <c r="D320" s="171" t="s">
        <v>85</v>
      </c>
      <c r="E320" s="172">
        <v>2</v>
      </c>
      <c r="F320" s="172">
        <v>0</v>
      </c>
      <c r="G320" s="173">
        <f t="shared" si="96"/>
        <v>0</v>
      </c>
      <c r="O320" s="167">
        <v>2</v>
      </c>
      <c r="AA320" s="145">
        <v>12</v>
      </c>
      <c r="AB320" s="145">
        <v>0</v>
      </c>
      <c r="AC320" s="145">
        <v>252</v>
      </c>
      <c r="AZ320" s="145">
        <v>1</v>
      </c>
      <c r="BA320" s="145">
        <f t="shared" si="97"/>
        <v>0</v>
      </c>
      <c r="BB320" s="145">
        <f t="shared" si="98"/>
        <v>0</v>
      </c>
      <c r="BC320" s="145">
        <f t="shared" si="99"/>
        <v>0</v>
      </c>
      <c r="BD320" s="145">
        <f t="shared" si="100"/>
        <v>0</v>
      </c>
      <c r="BE320" s="145">
        <f t="shared" si="101"/>
        <v>0</v>
      </c>
      <c r="CA320" s="174">
        <v>12</v>
      </c>
      <c r="CB320" s="174">
        <v>0</v>
      </c>
      <c r="CZ320" s="145">
        <v>0</v>
      </c>
    </row>
    <row r="321" spans="1:104" x14ac:dyDescent="0.2">
      <c r="A321" s="168">
        <v>266</v>
      </c>
      <c r="B321" s="169" t="s">
        <v>661</v>
      </c>
      <c r="C321" s="170" t="s">
        <v>662</v>
      </c>
      <c r="D321" s="171" t="s">
        <v>85</v>
      </c>
      <c r="E321" s="172">
        <v>45</v>
      </c>
      <c r="F321" s="172">
        <v>0</v>
      </c>
      <c r="G321" s="173">
        <f t="shared" si="96"/>
        <v>0</v>
      </c>
      <c r="O321" s="167">
        <v>2</v>
      </c>
      <c r="AA321" s="145">
        <v>1</v>
      </c>
      <c r="AB321" s="145">
        <v>1</v>
      </c>
      <c r="AC321" s="145">
        <v>1</v>
      </c>
      <c r="AZ321" s="145">
        <v>1</v>
      </c>
      <c r="BA321" s="145">
        <f t="shared" si="97"/>
        <v>0</v>
      </c>
      <c r="BB321" s="145">
        <f t="shared" si="98"/>
        <v>0</v>
      </c>
      <c r="BC321" s="145">
        <f t="shared" si="99"/>
        <v>0</v>
      </c>
      <c r="BD321" s="145">
        <f t="shared" si="100"/>
        <v>0</v>
      </c>
      <c r="BE321" s="145">
        <f t="shared" si="101"/>
        <v>0</v>
      </c>
      <c r="CA321" s="174">
        <v>1</v>
      </c>
      <c r="CB321" s="174">
        <v>1</v>
      </c>
      <c r="CZ321" s="145">
        <v>0</v>
      </c>
    </row>
    <row r="322" spans="1:104" x14ac:dyDescent="0.2">
      <c r="A322" s="168">
        <v>267</v>
      </c>
      <c r="B322" s="169" t="s">
        <v>663</v>
      </c>
      <c r="C322" s="170" t="s">
        <v>664</v>
      </c>
      <c r="D322" s="171" t="s">
        <v>213</v>
      </c>
      <c r="E322" s="172">
        <v>1</v>
      </c>
      <c r="F322" s="172">
        <v>0</v>
      </c>
      <c r="G322" s="173">
        <f t="shared" si="96"/>
        <v>0</v>
      </c>
      <c r="O322" s="167">
        <v>2</v>
      </c>
      <c r="AA322" s="145">
        <v>1</v>
      </c>
      <c r="AB322" s="145">
        <v>1</v>
      </c>
      <c r="AC322" s="145">
        <v>1</v>
      </c>
      <c r="AZ322" s="145">
        <v>1</v>
      </c>
      <c r="BA322" s="145">
        <f t="shared" si="97"/>
        <v>0</v>
      </c>
      <c r="BB322" s="145">
        <f t="shared" si="98"/>
        <v>0</v>
      </c>
      <c r="BC322" s="145">
        <f t="shared" si="99"/>
        <v>0</v>
      </c>
      <c r="BD322" s="145">
        <f t="shared" si="100"/>
        <v>0</v>
      </c>
      <c r="BE322" s="145">
        <f t="shared" si="101"/>
        <v>0</v>
      </c>
      <c r="CA322" s="174">
        <v>1</v>
      </c>
      <c r="CB322" s="174">
        <v>1</v>
      </c>
      <c r="CZ322" s="145">
        <v>0</v>
      </c>
    </row>
    <row r="323" spans="1:104" x14ac:dyDescent="0.2">
      <c r="A323" s="168">
        <v>268</v>
      </c>
      <c r="B323" s="169" t="s">
        <v>665</v>
      </c>
      <c r="C323" s="170" t="s">
        <v>666</v>
      </c>
      <c r="D323" s="171" t="s">
        <v>85</v>
      </c>
      <c r="E323" s="172">
        <v>1</v>
      </c>
      <c r="F323" s="172">
        <v>0</v>
      </c>
      <c r="G323" s="173">
        <f t="shared" si="96"/>
        <v>0</v>
      </c>
      <c r="O323" s="167">
        <v>2</v>
      </c>
      <c r="AA323" s="145">
        <v>1</v>
      </c>
      <c r="AB323" s="145">
        <v>1</v>
      </c>
      <c r="AC323" s="145">
        <v>1</v>
      </c>
      <c r="AZ323" s="145">
        <v>1</v>
      </c>
      <c r="BA323" s="145">
        <f t="shared" si="97"/>
        <v>0</v>
      </c>
      <c r="BB323" s="145">
        <f t="shared" si="98"/>
        <v>0</v>
      </c>
      <c r="BC323" s="145">
        <f t="shared" si="99"/>
        <v>0</v>
      </c>
      <c r="BD323" s="145">
        <f t="shared" si="100"/>
        <v>0</v>
      </c>
      <c r="BE323" s="145">
        <f t="shared" si="101"/>
        <v>0</v>
      </c>
      <c r="CA323" s="174">
        <v>1</v>
      </c>
      <c r="CB323" s="174">
        <v>1</v>
      </c>
      <c r="CZ323" s="145">
        <v>0</v>
      </c>
    </row>
    <row r="324" spans="1:104" x14ac:dyDescent="0.2">
      <c r="A324" s="168">
        <v>269</v>
      </c>
      <c r="B324" s="169" t="s">
        <v>667</v>
      </c>
      <c r="C324" s="170" t="s">
        <v>668</v>
      </c>
      <c r="D324" s="171" t="s">
        <v>85</v>
      </c>
      <c r="E324" s="172">
        <v>1</v>
      </c>
      <c r="F324" s="172">
        <v>0</v>
      </c>
      <c r="G324" s="173">
        <f t="shared" si="96"/>
        <v>0</v>
      </c>
      <c r="O324" s="167">
        <v>2</v>
      </c>
      <c r="AA324" s="145">
        <v>12</v>
      </c>
      <c r="AB324" s="145">
        <v>0</v>
      </c>
      <c r="AC324" s="145">
        <v>256</v>
      </c>
      <c r="AZ324" s="145">
        <v>1</v>
      </c>
      <c r="BA324" s="145">
        <f t="shared" si="97"/>
        <v>0</v>
      </c>
      <c r="BB324" s="145">
        <f t="shared" si="98"/>
        <v>0</v>
      </c>
      <c r="BC324" s="145">
        <f t="shared" si="99"/>
        <v>0</v>
      </c>
      <c r="BD324" s="145">
        <f t="shared" si="100"/>
        <v>0</v>
      </c>
      <c r="BE324" s="145">
        <f t="shared" si="101"/>
        <v>0</v>
      </c>
      <c r="CA324" s="174">
        <v>12</v>
      </c>
      <c r="CB324" s="174">
        <v>0</v>
      </c>
      <c r="CZ324" s="145">
        <v>0</v>
      </c>
    </row>
    <row r="325" spans="1:104" x14ac:dyDescent="0.2">
      <c r="A325" s="168">
        <v>270</v>
      </c>
      <c r="B325" s="169" t="s">
        <v>669</v>
      </c>
      <c r="C325" s="170" t="s">
        <v>670</v>
      </c>
      <c r="D325" s="171" t="s">
        <v>85</v>
      </c>
      <c r="E325" s="172">
        <v>4</v>
      </c>
      <c r="F325" s="172">
        <v>0</v>
      </c>
      <c r="G325" s="173">
        <f t="shared" si="96"/>
        <v>0</v>
      </c>
      <c r="O325" s="167">
        <v>2</v>
      </c>
      <c r="AA325" s="145">
        <v>1</v>
      </c>
      <c r="AB325" s="145">
        <v>1</v>
      </c>
      <c r="AC325" s="145">
        <v>1</v>
      </c>
      <c r="AZ325" s="145">
        <v>1</v>
      </c>
      <c r="BA325" s="145">
        <f t="shared" si="97"/>
        <v>0</v>
      </c>
      <c r="BB325" s="145">
        <f t="shared" si="98"/>
        <v>0</v>
      </c>
      <c r="BC325" s="145">
        <f t="shared" si="99"/>
        <v>0</v>
      </c>
      <c r="BD325" s="145">
        <f t="shared" si="100"/>
        <v>0</v>
      </c>
      <c r="BE325" s="145">
        <f t="shared" si="101"/>
        <v>0</v>
      </c>
      <c r="CA325" s="174">
        <v>1</v>
      </c>
      <c r="CB325" s="174">
        <v>1</v>
      </c>
      <c r="CZ325" s="145">
        <v>0</v>
      </c>
    </row>
    <row r="326" spans="1:104" x14ac:dyDescent="0.2">
      <c r="A326" s="168">
        <v>271</v>
      </c>
      <c r="B326" s="169" t="s">
        <v>671</v>
      </c>
      <c r="C326" s="170" t="s">
        <v>672</v>
      </c>
      <c r="D326" s="171" t="s">
        <v>85</v>
      </c>
      <c r="E326" s="172">
        <v>4</v>
      </c>
      <c r="F326" s="172">
        <v>0</v>
      </c>
      <c r="G326" s="173">
        <f t="shared" si="96"/>
        <v>0</v>
      </c>
      <c r="O326" s="167">
        <v>2</v>
      </c>
      <c r="AA326" s="145">
        <v>12</v>
      </c>
      <c r="AB326" s="145">
        <v>0</v>
      </c>
      <c r="AC326" s="145">
        <v>258</v>
      </c>
      <c r="AZ326" s="145">
        <v>1</v>
      </c>
      <c r="BA326" s="145">
        <f t="shared" si="97"/>
        <v>0</v>
      </c>
      <c r="BB326" s="145">
        <f t="shared" si="98"/>
        <v>0</v>
      </c>
      <c r="BC326" s="145">
        <f t="shared" si="99"/>
        <v>0</v>
      </c>
      <c r="BD326" s="145">
        <f t="shared" si="100"/>
        <v>0</v>
      </c>
      <c r="BE326" s="145">
        <f t="shared" si="101"/>
        <v>0</v>
      </c>
      <c r="CA326" s="174">
        <v>12</v>
      </c>
      <c r="CB326" s="174">
        <v>0</v>
      </c>
      <c r="CZ326" s="145">
        <v>0</v>
      </c>
    </row>
    <row r="327" spans="1:104" x14ac:dyDescent="0.2">
      <c r="A327" s="168">
        <v>272</v>
      </c>
      <c r="B327" s="169" t="s">
        <v>673</v>
      </c>
      <c r="C327" s="170" t="s">
        <v>674</v>
      </c>
      <c r="D327" s="171" t="s">
        <v>675</v>
      </c>
      <c r="E327" s="172">
        <v>12</v>
      </c>
      <c r="F327" s="172">
        <v>0</v>
      </c>
      <c r="G327" s="173">
        <f t="shared" si="96"/>
        <v>0</v>
      </c>
      <c r="O327" s="167">
        <v>2</v>
      </c>
      <c r="AA327" s="145">
        <v>1</v>
      </c>
      <c r="AB327" s="145">
        <v>1</v>
      </c>
      <c r="AC327" s="145">
        <v>1</v>
      </c>
      <c r="AZ327" s="145">
        <v>1</v>
      </c>
      <c r="BA327" s="145">
        <f t="shared" si="97"/>
        <v>0</v>
      </c>
      <c r="BB327" s="145">
        <f t="shared" si="98"/>
        <v>0</v>
      </c>
      <c r="BC327" s="145">
        <f t="shared" si="99"/>
        <v>0</v>
      </c>
      <c r="BD327" s="145">
        <f t="shared" si="100"/>
        <v>0</v>
      </c>
      <c r="BE327" s="145">
        <f t="shared" si="101"/>
        <v>0</v>
      </c>
      <c r="CA327" s="174">
        <v>1</v>
      </c>
      <c r="CB327" s="174">
        <v>1</v>
      </c>
      <c r="CZ327" s="145">
        <v>0</v>
      </c>
    </row>
    <row r="328" spans="1:104" x14ac:dyDescent="0.2">
      <c r="A328" s="168">
        <v>273</v>
      </c>
      <c r="B328" s="169" t="s">
        <v>676</v>
      </c>
      <c r="C328" s="170" t="s">
        <v>677</v>
      </c>
      <c r="D328" s="171" t="s">
        <v>675</v>
      </c>
      <c r="E328" s="172">
        <v>15</v>
      </c>
      <c r="F328" s="172">
        <v>0</v>
      </c>
      <c r="G328" s="173">
        <f t="shared" si="96"/>
        <v>0</v>
      </c>
      <c r="O328" s="167">
        <v>2</v>
      </c>
      <c r="AA328" s="145">
        <v>1</v>
      </c>
      <c r="AB328" s="145">
        <v>1</v>
      </c>
      <c r="AC328" s="145">
        <v>1</v>
      </c>
      <c r="AZ328" s="145">
        <v>1</v>
      </c>
      <c r="BA328" s="145">
        <f t="shared" si="97"/>
        <v>0</v>
      </c>
      <c r="BB328" s="145">
        <f t="shared" si="98"/>
        <v>0</v>
      </c>
      <c r="BC328" s="145">
        <f t="shared" si="99"/>
        <v>0</v>
      </c>
      <c r="BD328" s="145">
        <f t="shared" si="100"/>
        <v>0</v>
      </c>
      <c r="BE328" s="145">
        <f t="shared" si="101"/>
        <v>0</v>
      </c>
      <c r="CA328" s="174">
        <v>1</v>
      </c>
      <c r="CB328" s="174">
        <v>1</v>
      </c>
      <c r="CZ328" s="145">
        <v>0</v>
      </c>
    </row>
    <row r="329" spans="1:104" x14ac:dyDescent="0.2">
      <c r="A329" s="168">
        <v>274</v>
      </c>
      <c r="B329" s="169" t="s">
        <v>678</v>
      </c>
      <c r="C329" s="170" t="s">
        <v>679</v>
      </c>
      <c r="D329" s="171" t="s">
        <v>213</v>
      </c>
      <c r="E329" s="172">
        <v>1</v>
      </c>
      <c r="F329" s="172">
        <v>0</v>
      </c>
      <c r="G329" s="173">
        <f t="shared" si="96"/>
        <v>0</v>
      </c>
      <c r="O329" s="167">
        <v>2</v>
      </c>
      <c r="AA329" s="145">
        <v>1</v>
      </c>
      <c r="AB329" s="145">
        <v>1</v>
      </c>
      <c r="AC329" s="145">
        <v>1</v>
      </c>
      <c r="AZ329" s="145">
        <v>1</v>
      </c>
      <c r="BA329" s="145">
        <f t="shared" si="97"/>
        <v>0</v>
      </c>
      <c r="BB329" s="145">
        <f t="shared" si="98"/>
        <v>0</v>
      </c>
      <c r="BC329" s="145">
        <f t="shared" si="99"/>
        <v>0</v>
      </c>
      <c r="BD329" s="145">
        <f t="shared" si="100"/>
        <v>0</v>
      </c>
      <c r="BE329" s="145">
        <f t="shared" si="101"/>
        <v>0</v>
      </c>
      <c r="CA329" s="174">
        <v>1</v>
      </c>
      <c r="CB329" s="174">
        <v>1</v>
      </c>
      <c r="CZ329" s="145">
        <v>0</v>
      </c>
    </row>
    <row r="330" spans="1:104" x14ac:dyDescent="0.2">
      <c r="A330" s="175"/>
      <c r="B330" s="176" t="s">
        <v>74</v>
      </c>
      <c r="C330" s="177" t="str">
        <f>CONCATENATE(B275," ",C275)</f>
        <v>21-M Elektromontáže</v>
      </c>
      <c r="D330" s="178"/>
      <c r="E330" s="179"/>
      <c r="F330" s="180"/>
      <c r="G330" s="181">
        <f>SUM(G275:G329)</f>
        <v>0</v>
      </c>
      <c r="O330" s="167">
        <v>4</v>
      </c>
      <c r="BA330" s="182">
        <f>SUM(BA275:BA329)</f>
        <v>0</v>
      </c>
      <c r="BB330" s="182">
        <f>SUM(BB275:BB329)</f>
        <v>0</v>
      </c>
      <c r="BC330" s="182">
        <f>SUM(BC275:BC329)</f>
        <v>0</v>
      </c>
      <c r="BD330" s="182">
        <f>SUM(BD275:BD329)</f>
        <v>0</v>
      </c>
      <c r="BE330" s="182">
        <f>SUM(BE275:BE329)</f>
        <v>0</v>
      </c>
    </row>
    <row r="331" spans="1:104" x14ac:dyDescent="0.2">
      <c r="A331" s="160" t="s">
        <v>72</v>
      </c>
      <c r="B331" s="161" t="s">
        <v>680</v>
      </c>
      <c r="C331" s="162" t="s">
        <v>681</v>
      </c>
      <c r="D331" s="163"/>
      <c r="E331" s="164"/>
      <c r="F331" s="164"/>
      <c r="G331" s="165"/>
      <c r="H331" s="166"/>
      <c r="I331" s="166"/>
      <c r="O331" s="167">
        <v>1</v>
      </c>
    </row>
    <row r="332" spans="1:104" ht="22.5" x14ac:dyDescent="0.2">
      <c r="A332" s="168">
        <v>275</v>
      </c>
      <c r="B332" s="169" t="s">
        <v>682</v>
      </c>
      <c r="C332" s="170" t="s">
        <v>683</v>
      </c>
      <c r="D332" s="171" t="s">
        <v>85</v>
      </c>
      <c r="E332" s="172">
        <v>22</v>
      </c>
      <c r="F332" s="172">
        <v>0</v>
      </c>
      <c r="G332" s="173">
        <f>E332*F332</f>
        <v>0</v>
      </c>
      <c r="O332" s="167">
        <v>2</v>
      </c>
      <c r="AA332" s="145">
        <v>1</v>
      </c>
      <c r="AB332" s="145">
        <v>9</v>
      </c>
      <c r="AC332" s="145">
        <v>9</v>
      </c>
      <c r="AZ332" s="145">
        <v>4</v>
      </c>
      <c r="BA332" s="145">
        <f>IF(AZ332=1,G332,0)</f>
        <v>0</v>
      </c>
      <c r="BB332" s="145">
        <f>IF(AZ332=2,G332,0)</f>
        <v>0</v>
      </c>
      <c r="BC332" s="145">
        <f>IF(AZ332=3,G332,0)</f>
        <v>0</v>
      </c>
      <c r="BD332" s="145">
        <f>IF(AZ332=4,G332,0)</f>
        <v>0</v>
      </c>
      <c r="BE332" s="145">
        <f>IF(AZ332=5,G332,0)</f>
        <v>0</v>
      </c>
      <c r="CA332" s="174">
        <v>1</v>
      </c>
      <c r="CB332" s="174">
        <v>9</v>
      </c>
      <c r="CZ332" s="145">
        <v>1E-3</v>
      </c>
    </row>
    <row r="333" spans="1:104" ht="22.5" x14ac:dyDescent="0.2">
      <c r="A333" s="168">
        <v>276</v>
      </c>
      <c r="B333" s="169" t="s">
        <v>684</v>
      </c>
      <c r="C333" s="170" t="s">
        <v>685</v>
      </c>
      <c r="D333" s="171" t="s">
        <v>85</v>
      </c>
      <c r="E333" s="172">
        <v>4</v>
      </c>
      <c r="F333" s="172">
        <v>0</v>
      </c>
      <c r="G333" s="173">
        <f>E333*F333</f>
        <v>0</v>
      </c>
      <c r="O333" s="167">
        <v>2</v>
      </c>
      <c r="AA333" s="145">
        <v>1</v>
      </c>
      <c r="AB333" s="145">
        <v>9</v>
      </c>
      <c r="AC333" s="145">
        <v>9</v>
      </c>
      <c r="AZ333" s="145">
        <v>4</v>
      </c>
      <c r="BA333" s="145">
        <f>IF(AZ333=1,G333,0)</f>
        <v>0</v>
      </c>
      <c r="BB333" s="145">
        <f>IF(AZ333=2,G333,0)</f>
        <v>0</v>
      </c>
      <c r="BC333" s="145">
        <f>IF(AZ333=3,G333,0)</f>
        <v>0</v>
      </c>
      <c r="BD333" s="145">
        <f>IF(AZ333=4,G333,0)</f>
        <v>0</v>
      </c>
      <c r="BE333" s="145">
        <f>IF(AZ333=5,G333,0)</f>
        <v>0</v>
      </c>
      <c r="CA333" s="174">
        <v>1</v>
      </c>
      <c r="CB333" s="174">
        <v>9</v>
      </c>
      <c r="CZ333" s="145">
        <v>0</v>
      </c>
    </row>
    <row r="334" spans="1:104" x14ac:dyDescent="0.2">
      <c r="A334" s="175"/>
      <c r="B334" s="176" t="s">
        <v>74</v>
      </c>
      <c r="C334" s="177" t="str">
        <f>CONCATENATE(B331," ",C331)</f>
        <v>M21 Elektromontaže</v>
      </c>
      <c r="D334" s="178"/>
      <c r="E334" s="179"/>
      <c r="F334" s="180"/>
      <c r="G334" s="181">
        <f>SUM(G331:G333)</f>
        <v>0</v>
      </c>
      <c r="O334" s="167">
        <v>4</v>
      </c>
      <c r="BA334" s="182">
        <f>SUM(BA331:BA333)</f>
        <v>0</v>
      </c>
      <c r="BB334" s="182">
        <f>SUM(BB331:BB333)</f>
        <v>0</v>
      </c>
      <c r="BC334" s="182">
        <f>SUM(BC331:BC333)</f>
        <v>0</v>
      </c>
      <c r="BD334" s="182">
        <f>SUM(BD331:BD333)</f>
        <v>0</v>
      </c>
      <c r="BE334" s="182">
        <f>SUM(BE331:BE333)</f>
        <v>0</v>
      </c>
    </row>
    <row r="335" spans="1:104" x14ac:dyDescent="0.2">
      <c r="E335" s="145"/>
    </row>
    <row r="336" spans="1:104" x14ac:dyDescent="0.2">
      <c r="E336" s="145"/>
    </row>
    <row r="337" spans="5:5" x14ac:dyDescent="0.2">
      <c r="E337" s="145"/>
    </row>
    <row r="338" spans="5:5" x14ac:dyDescent="0.2">
      <c r="E338" s="145"/>
    </row>
    <row r="339" spans="5:5" x14ac:dyDescent="0.2">
      <c r="E339" s="145"/>
    </row>
    <row r="340" spans="5:5" x14ac:dyDescent="0.2">
      <c r="E340" s="145"/>
    </row>
    <row r="341" spans="5:5" x14ac:dyDescent="0.2">
      <c r="E341" s="145"/>
    </row>
    <row r="342" spans="5:5" x14ac:dyDescent="0.2">
      <c r="E342" s="145"/>
    </row>
    <row r="343" spans="5:5" x14ac:dyDescent="0.2">
      <c r="E343" s="145"/>
    </row>
    <row r="344" spans="5:5" x14ac:dyDescent="0.2">
      <c r="E344" s="145"/>
    </row>
    <row r="345" spans="5:5" x14ac:dyDescent="0.2">
      <c r="E345" s="145"/>
    </row>
    <row r="346" spans="5:5" x14ac:dyDescent="0.2">
      <c r="E346" s="145"/>
    </row>
    <row r="347" spans="5:5" x14ac:dyDescent="0.2">
      <c r="E347" s="145"/>
    </row>
    <row r="348" spans="5:5" x14ac:dyDescent="0.2">
      <c r="E348" s="145"/>
    </row>
    <row r="349" spans="5:5" x14ac:dyDescent="0.2">
      <c r="E349" s="145"/>
    </row>
    <row r="350" spans="5:5" x14ac:dyDescent="0.2">
      <c r="E350" s="145"/>
    </row>
    <row r="351" spans="5:5" x14ac:dyDescent="0.2">
      <c r="E351" s="145"/>
    </row>
    <row r="352" spans="5:5" x14ac:dyDescent="0.2">
      <c r="E352" s="145"/>
    </row>
    <row r="353" spans="1:7" x14ac:dyDescent="0.2">
      <c r="E353" s="145"/>
    </row>
    <row r="354" spans="1:7" x14ac:dyDescent="0.2">
      <c r="E354" s="145"/>
    </row>
    <row r="355" spans="1:7" x14ac:dyDescent="0.2">
      <c r="E355" s="145"/>
    </row>
    <row r="356" spans="1:7" x14ac:dyDescent="0.2">
      <c r="E356" s="145"/>
    </row>
    <row r="357" spans="1:7" x14ac:dyDescent="0.2">
      <c r="E357" s="145"/>
    </row>
    <row r="358" spans="1:7" x14ac:dyDescent="0.2">
      <c r="A358" s="183"/>
      <c r="B358" s="183"/>
      <c r="C358" s="183"/>
      <c r="D358" s="183"/>
      <c r="E358" s="183"/>
      <c r="F358" s="183"/>
      <c r="G358" s="183"/>
    </row>
    <row r="359" spans="1:7" x14ac:dyDescent="0.2">
      <c r="A359" s="183"/>
      <c r="B359" s="183"/>
      <c r="C359" s="183"/>
      <c r="D359" s="183"/>
      <c r="E359" s="183"/>
      <c r="F359" s="183"/>
      <c r="G359" s="183"/>
    </row>
    <row r="360" spans="1:7" x14ac:dyDescent="0.2">
      <c r="A360" s="183"/>
      <c r="B360" s="183"/>
      <c r="C360" s="183"/>
      <c r="D360" s="183"/>
      <c r="E360" s="183"/>
      <c r="F360" s="183"/>
      <c r="G360" s="183"/>
    </row>
    <row r="361" spans="1:7" x14ac:dyDescent="0.2">
      <c r="A361" s="183"/>
      <c r="B361" s="183"/>
      <c r="C361" s="183"/>
      <c r="D361" s="183"/>
      <c r="E361" s="183"/>
      <c r="F361" s="183"/>
      <c r="G361" s="183"/>
    </row>
    <row r="362" spans="1:7" x14ac:dyDescent="0.2">
      <c r="E362" s="145"/>
    </row>
    <row r="363" spans="1:7" x14ac:dyDescent="0.2">
      <c r="E363" s="145"/>
    </row>
    <row r="364" spans="1:7" x14ac:dyDescent="0.2">
      <c r="E364" s="145"/>
    </row>
    <row r="365" spans="1:7" x14ac:dyDescent="0.2">
      <c r="E365" s="145"/>
    </row>
    <row r="366" spans="1:7" x14ac:dyDescent="0.2">
      <c r="E366" s="145"/>
    </row>
    <row r="367" spans="1:7" x14ac:dyDescent="0.2">
      <c r="E367" s="145"/>
    </row>
    <row r="368" spans="1:7" x14ac:dyDescent="0.2">
      <c r="E368" s="145"/>
    </row>
    <row r="369" spans="5:5" x14ac:dyDescent="0.2">
      <c r="E369" s="145"/>
    </row>
    <row r="370" spans="5:5" x14ac:dyDescent="0.2">
      <c r="E370" s="145"/>
    </row>
    <row r="371" spans="5:5" x14ac:dyDescent="0.2">
      <c r="E371" s="145"/>
    </row>
    <row r="372" spans="5:5" x14ac:dyDescent="0.2">
      <c r="E372" s="145"/>
    </row>
    <row r="373" spans="5:5" x14ac:dyDescent="0.2">
      <c r="E373" s="145"/>
    </row>
    <row r="374" spans="5:5" x14ac:dyDescent="0.2">
      <c r="E374" s="145"/>
    </row>
    <row r="375" spans="5:5" x14ac:dyDescent="0.2">
      <c r="E375" s="145"/>
    </row>
    <row r="376" spans="5:5" x14ac:dyDescent="0.2">
      <c r="E376" s="145"/>
    </row>
    <row r="377" spans="5:5" x14ac:dyDescent="0.2">
      <c r="E377" s="145"/>
    </row>
    <row r="378" spans="5:5" x14ac:dyDescent="0.2">
      <c r="E378" s="145"/>
    </row>
    <row r="379" spans="5:5" x14ac:dyDescent="0.2">
      <c r="E379" s="145"/>
    </row>
    <row r="380" spans="5:5" x14ac:dyDescent="0.2">
      <c r="E380" s="145"/>
    </row>
    <row r="381" spans="5:5" x14ac:dyDescent="0.2">
      <c r="E381" s="145"/>
    </row>
    <row r="382" spans="5:5" x14ac:dyDescent="0.2">
      <c r="E382" s="145"/>
    </row>
    <row r="383" spans="5:5" x14ac:dyDescent="0.2">
      <c r="E383" s="145"/>
    </row>
    <row r="384" spans="5:5" x14ac:dyDescent="0.2">
      <c r="E384" s="145"/>
    </row>
    <row r="385" spans="1:7" x14ac:dyDescent="0.2">
      <c r="E385" s="145"/>
    </row>
    <row r="386" spans="1:7" x14ac:dyDescent="0.2">
      <c r="E386" s="145"/>
    </row>
    <row r="387" spans="1:7" x14ac:dyDescent="0.2">
      <c r="E387" s="145"/>
    </row>
    <row r="388" spans="1:7" x14ac:dyDescent="0.2">
      <c r="E388" s="145"/>
    </row>
    <row r="389" spans="1:7" x14ac:dyDescent="0.2">
      <c r="E389" s="145"/>
    </row>
    <row r="390" spans="1:7" x14ac:dyDescent="0.2">
      <c r="E390" s="145"/>
    </row>
    <row r="391" spans="1:7" x14ac:dyDescent="0.2">
      <c r="E391" s="145"/>
    </row>
    <row r="392" spans="1:7" x14ac:dyDescent="0.2">
      <c r="E392" s="145"/>
    </row>
    <row r="393" spans="1:7" x14ac:dyDescent="0.2">
      <c r="A393" s="184"/>
      <c r="B393" s="184"/>
    </row>
    <row r="394" spans="1:7" x14ac:dyDescent="0.2">
      <c r="A394" s="183"/>
      <c r="B394" s="183"/>
      <c r="C394" s="186"/>
      <c r="D394" s="186"/>
      <c r="E394" s="187"/>
      <c r="F394" s="186"/>
      <c r="G394" s="188"/>
    </row>
    <row r="395" spans="1:7" x14ac:dyDescent="0.2">
      <c r="A395" s="189"/>
      <c r="B395" s="189"/>
      <c r="C395" s="183"/>
      <c r="D395" s="183"/>
      <c r="E395" s="190"/>
      <c r="F395" s="183"/>
      <c r="G395" s="183"/>
    </row>
    <row r="396" spans="1:7" x14ac:dyDescent="0.2">
      <c r="A396" s="183"/>
      <c r="B396" s="183"/>
      <c r="C396" s="183"/>
      <c r="D396" s="183"/>
      <c r="E396" s="190"/>
      <c r="F396" s="183"/>
      <c r="G396" s="183"/>
    </row>
    <row r="397" spans="1:7" x14ac:dyDescent="0.2">
      <c r="A397" s="183"/>
      <c r="B397" s="183"/>
      <c r="C397" s="183"/>
      <c r="D397" s="183"/>
      <c r="E397" s="190"/>
      <c r="F397" s="183"/>
      <c r="G397" s="183"/>
    </row>
    <row r="398" spans="1:7" x14ac:dyDescent="0.2">
      <c r="A398" s="183"/>
      <c r="B398" s="183"/>
      <c r="C398" s="183"/>
      <c r="D398" s="183"/>
      <c r="E398" s="190"/>
      <c r="F398" s="183"/>
      <c r="G398" s="183"/>
    </row>
    <row r="399" spans="1:7" x14ac:dyDescent="0.2">
      <c r="A399" s="183"/>
      <c r="B399" s="183"/>
      <c r="C399" s="183"/>
      <c r="D399" s="183"/>
      <c r="E399" s="190"/>
      <c r="F399" s="183"/>
      <c r="G399" s="183"/>
    </row>
    <row r="400" spans="1:7" x14ac:dyDescent="0.2">
      <c r="A400" s="183"/>
      <c r="B400" s="183"/>
      <c r="C400" s="183"/>
      <c r="D400" s="183"/>
      <c r="E400" s="190"/>
      <c r="F400" s="183"/>
      <c r="G400" s="183"/>
    </row>
    <row r="401" spans="1:7" x14ac:dyDescent="0.2">
      <c r="A401" s="183"/>
      <c r="B401" s="183"/>
      <c r="C401" s="183"/>
      <c r="D401" s="183"/>
      <c r="E401" s="190"/>
      <c r="F401" s="183"/>
      <c r="G401" s="183"/>
    </row>
    <row r="402" spans="1:7" x14ac:dyDescent="0.2">
      <c r="A402" s="183"/>
      <c r="B402" s="183"/>
      <c r="C402" s="183"/>
      <c r="D402" s="183"/>
      <c r="E402" s="190"/>
      <c r="F402" s="183"/>
      <c r="G402" s="183"/>
    </row>
    <row r="403" spans="1:7" x14ac:dyDescent="0.2">
      <c r="A403" s="183"/>
      <c r="B403" s="183"/>
      <c r="C403" s="183"/>
      <c r="D403" s="183"/>
      <c r="E403" s="190"/>
      <c r="F403" s="183"/>
      <c r="G403" s="183"/>
    </row>
    <row r="404" spans="1:7" x14ac:dyDescent="0.2">
      <c r="A404" s="183"/>
      <c r="B404" s="183"/>
      <c r="C404" s="183"/>
      <c r="D404" s="183"/>
      <c r="E404" s="190"/>
      <c r="F404" s="183"/>
      <c r="G404" s="183"/>
    </row>
    <row r="405" spans="1:7" x14ac:dyDescent="0.2">
      <c r="A405" s="183"/>
      <c r="B405" s="183"/>
      <c r="C405" s="183"/>
      <c r="D405" s="183"/>
      <c r="E405" s="190"/>
      <c r="F405" s="183"/>
      <c r="G405" s="183"/>
    </row>
    <row r="406" spans="1:7" x14ac:dyDescent="0.2">
      <c r="A406" s="183"/>
      <c r="B406" s="183"/>
      <c r="C406" s="183"/>
      <c r="D406" s="183"/>
      <c r="E406" s="190"/>
      <c r="F406" s="183"/>
      <c r="G406" s="183"/>
    </row>
    <row r="407" spans="1:7" x14ac:dyDescent="0.2">
      <c r="A407" s="183"/>
      <c r="B407" s="183"/>
      <c r="C407" s="183"/>
      <c r="D407" s="183"/>
      <c r="E407" s="190"/>
      <c r="F407" s="183"/>
      <c r="G407" s="18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fitToHeight="0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OEM1</dc:creator>
  <cp:lastModifiedBy>hojgr</cp:lastModifiedBy>
  <cp:lastPrinted>2015-12-08T08:43:06Z</cp:lastPrinted>
  <dcterms:created xsi:type="dcterms:W3CDTF">2015-12-08T08:42:16Z</dcterms:created>
  <dcterms:modified xsi:type="dcterms:W3CDTF">2016-04-21T12:08:56Z</dcterms:modified>
</cp:coreProperties>
</file>